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12\研究委員会\H29研究委員会\H29_02研究員研究\0_研究員研究_提出ポスト\研究成果物提出用\相談課　廣谷研究員\"/>
    </mc:Choice>
  </mc:AlternateContent>
  <bookViews>
    <workbookView xWindow="0" yWindow="0" windowWidth="20490" windowHeight="7530" firstSheet="1" activeTab="1"/>
  </bookViews>
  <sheets>
    <sheet name="１回目アンケート入力" sheetId="1" r:id="rId1"/>
    <sheet name="１回目プラニングシート" sheetId="3" r:id="rId2"/>
    <sheet name="２回目アンケート入力" sheetId="4" r:id="rId3"/>
    <sheet name="２回目プランニングシート" sheetId="14" r:id="rId4"/>
    <sheet name="３回目アンケート入力" sheetId="5" r:id="rId5"/>
    <sheet name="３回目プランニングシート" sheetId="15" r:id="rId6"/>
    <sheet name="Sheet2" sheetId="2" r:id="rId7"/>
  </sheets>
  <calcPr calcId="162913"/>
</workbook>
</file>

<file path=xl/calcChain.xml><?xml version="1.0" encoding="utf-8"?>
<calcChain xmlns="http://schemas.openxmlformats.org/spreadsheetml/2006/main">
  <c r="A5" i="5" l="1"/>
  <c r="A6" i="5"/>
  <c r="A7" i="5"/>
  <c r="A8" i="5"/>
  <c r="A9" i="5"/>
  <c r="A10" i="5"/>
  <c r="A11" i="5"/>
  <c r="A12" i="5"/>
  <c r="A13" i="5"/>
  <c r="A4" i="5"/>
  <c r="A17" i="1"/>
  <c r="A17" i="5" s="1"/>
  <c r="A18" i="1"/>
  <c r="A18" i="5" s="1"/>
  <c r="A19" i="1"/>
  <c r="A19" i="5" s="1"/>
  <c r="A20" i="1"/>
  <c r="A20" i="5" s="1"/>
  <c r="A21" i="1"/>
  <c r="A21" i="5" s="1"/>
  <c r="A22" i="1"/>
  <c r="A22" i="5" s="1"/>
  <c r="A23" i="1"/>
  <c r="A23" i="5" s="1"/>
  <c r="A24" i="1"/>
  <c r="A24" i="5" s="1"/>
  <c r="A25" i="1"/>
  <c r="A25" i="5" s="1"/>
  <c r="E17" i="1"/>
  <c r="E17" i="5" s="1"/>
  <c r="E18" i="1"/>
  <c r="E18" i="5" s="1"/>
  <c r="E19" i="1"/>
  <c r="E19" i="5" s="1"/>
  <c r="E20" i="1"/>
  <c r="E20" i="5" s="1"/>
  <c r="E21" i="1"/>
  <c r="E21" i="5" s="1"/>
  <c r="E22" i="1"/>
  <c r="E22" i="5" s="1"/>
  <c r="E23" i="1"/>
  <c r="E23" i="5" s="1"/>
  <c r="E24" i="1"/>
  <c r="E24" i="5" s="1"/>
  <c r="E25" i="1"/>
  <c r="E25" i="5" s="1"/>
  <c r="E25" i="4"/>
  <c r="E17" i="4"/>
  <c r="E18" i="4"/>
  <c r="E19" i="4"/>
  <c r="E20" i="4"/>
  <c r="E21" i="4"/>
  <c r="E22" i="4"/>
  <c r="E23" i="4"/>
  <c r="E24" i="4"/>
  <c r="E16" i="4"/>
  <c r="A17" i="4"/>
  <c r="A18" i="4"/>
  <c r="A19" i="4"/>
  <c r="A20" i="4"/>
  <c r="A21" i="4"/>
  <c r="A22" i="4"/>
  <c r="A23" i="4"/>
  <c r="A24" i="4"/>
  <c r="A25" i="4"/>
  <c r="A16" i="4"/>
  <c r="A5" i="4"/>
  <c r="A6" i="4"/>
  <c r="A7" i="4"/>
  <c r="A8" i="4"/>
  <c r="A9" i="4"/>
  <c r="A10" i="4"/>
  <c r="A11" i="4"/>
  <c r="A12" i="4"/>
  <c r="A13" i="4"/>
  <c r="A4" i="4"/>
  <c r="E16" i="1"/>
  <c r="E16" i="5" s="1"/>
  <c r="A16" i="1"/>
  <c r="A16" i="5" s="1"/>
  <c r="AX13" i="5" l="1"/>
  <c r="AW13" i="5"/>
  <c r="AV13" i="5"/>
  <c r="AU13" i="5"/>
  <c r="AX12" i="5"/>
  <c r="AW12" i="5"/>
  <c r="AV12" i="5"/>
  <c r="AU12" i="5"/>
  <c r="AX11" i="5"/>
  <c r="AW11" i="5"/>
  <c r="AV11" i="5"/>
  <c r="AU11" i="5"/>
  <c r="AX10" i="5"/>
  <c r="AW10" i="5"/>
  <c r="AV10" i="5"/>
  <c r="AU10" i="5"/>
  <c r="AX9" i="5"/>
  <c r="AW9" i="5"/>
  <c r="AV9" i="5"/>
  <c r="AU9" i="5"/>
  <c r="AX8" i="5"/>
  <c r="AW8" i="5"/>
  <c r="AV8" i="5"/>
  <c r="AU8" i="5"/>
  <c r="AX7" i="5"/>
  <c r="AW7" i="5"/>
  <c r="AV7" i="5"/>
  <c r="AU7" i="5"/>
  <c r="AX6" i="5"/>
  <c r="AW6" i="5"/>
  <c r="AV6" i="5"/>
  <c r="AU6" i="5"/>
  <c r="AX5" i="5"/>
  <c r="AW5" i="5"/>
  <c r="AV5" i="5"/>
  <c r="AU5" i="5"/>
  <c r="AX4" i="5"/>
  <c r="AW4" i="5"/>
  <c r="AV4" i="5"/>
  <c r="AU4" i="5"/>
  <c r="B16" i="5" l="1"/>
  <c r="C16" i="5" s="1"/>
  <c r="H16" i="5" s="1"/>
  <c r="B29" i="15" s="1"/>
  <c r="B25" i="5"/>
  <c r="C25" i="5" s="1"/>
  <c r="H25" i="5" s="1"/>
  <c r="K29" i="15" s="1"/>
  <c r="B24" i="5"/>
  <c r="C24" i="5" s="1"/>
  <c r="H24" i="5" s="1"/>
  <c r="J29" i="15" s="1"/>
  <c r="B23" i="5"/>
  <c r="C23" i="5" s="1"/>
  <c r="H23" i="5" s="1"/>
  <c r="I29" i="15" s="1"/>
  <c r="B22" i="5"/>
  <c r="C22" i="5" s="1"/>
  <c r="H22" i="5" s="1"/>
  <c r="H29" i="15" s="1"/>
  <c r="B21" i="5"/>
  <c r="C21" i="5" s="1"/>
  <c r="H21" i="5" s="1"/>
  <c r="G29" i="15" s="1"/>
  <c r="B20" i="5"/>
  <c r="C20" i="5" s="1"/>
  <c r="H20" i="5" s="1"/>
  <c r="F29" i="15" s="1"/>
  <c r="B19" i="5"/>
  <c r="C19" i="5" s="1"/>
  <c r="H19" i="5" s="1"/>
  <c r="E29" i="15" s="1"/>
  <c r="B18" i="5"/>
  <c r="C18" i="5" s="1"/>
  <c r="H18" i="5" s="1"/>
  <c r="D29" i="15" s="1"/>
  <c r="B17" i="5"/>
  <c r="C17" i="5" s="1"/>
  <c r="H17" i="5" s="1"/>
  <c r="C29" i="15" s="1"/>
  <c r="AX13" i="4"/>
  <c r="AW13" i="4"/>
  <c r="AV13" i="4"/>
  <c r="AU13" i="4"/>
  <c r="AX12" i="4"/>
  <c r="AW12" i="4"/>
  <c r="AV12" i="4"/>
  <c r="AU12" i="4"/>
  <c r="AX11" i="4"/>
  <c r="AW11" i="4"/>
  <c r="AV11" i="4"/>
  <c r="AU11" i="4"/>
  <c r="AX10" i="4"/>
  <c r="AW10" i="4"/>
  <c r="AV10" i="4"/>
  <c r="AU10" i="4"/>
  <c r="AX9" i="4"/>
  <c r="AW9" i="4"/>
  <c r="AV9" i="4"/>
  <c r="AU9" i="4"/>
  <c r="AX8" i="4"/>
  <c r="AW8" i="4"/>
  <c r="AV8" i="4"/>
  <c r="AU8" i="4"/>
  <c r="AX7" i="4"/>
  <c r="AW7" i="4"/>
  <c r="AV7" i="4"/>
  <c r="AU7" i="4"/>
  <c r="AX6" i="4"/>
  <c r="AW6" i="4"/>
  <c r="AV6" i="4"/>
  <c r="AU6" i="4"/>
  <c r="AX5" i="4"/>
  <c r="AW5" i="4"/>
  <c r="AV5" i="4"/>
  <c r="AU5" i="4"/>
  <c r="AX4" i="4"/>
  <c r="AW4" i="4"/>
  <c r="AV4" i="4"/>
  <c r="AU4" i="4"/>
  <c r="AU5" i="1"/>
  <c r="AV5" i="1"/>
  <c r="AW5" i="1"/>
  <c r="AX5" i="1"/>
  <c r="AU6" i="1"/>
  <c r="AV6" i="1"/>
  <c r="AW6" i="1"/>
  <c r="AX6" i="1"/>
  <c r="AU7" i="1"/>
  <c r="AV7" i="1"/>
  <c r="AW7" i="1"/>
  <c r="AX7" i="1"/>
  <c r="AU8" i="1"/>
  <c r="AV8" i="1"/>
  <c r="AW8" i="1"/>
  <c r="AX8" i="1"/>
  <c r="AU9" i="1"/>
  <c r="AV9" i="1"/>
  <c r="AW9" i="1"/>
  <c r="AX9" i="1"/>
  <c r="AU10" i="1"/>
  <c r="AV10" i="1"/>
  <c r="AW10" i="1"/>
  <c r="AX10" i="1"/>
  <c r="AU11" i="1"/>
  <c r="AV11" i="1"/>
  <c r="AW11" i="1"/>
  <c r="AX11" i="1"/>
  <c r="AU12" i="1"/>
  <c r="AV12" i="1"/>
  <c r="AW12" i="1"/>
  <c r="AX12" i="1"/>
  <c r="AU13" i="1"/>
  <c r="AV13" i="1"/>
  <c r="AW13" i="1"/>
  <c r="AX13" i="1"/>
  <c r="AX4" i="1"/>
  <c r="AW4" i="1"/>
  <c r="AV4" i="1"/>
  <c r="AU4" i="1"/>
  <c r="B23" i="4" l="1"/>
  <c r="B24" i="4"/>
  <c r="C23" i="4"/>
  <c r="I28" i="15" s="1"/>
  <c r="C24" i="4"/>
  <c r="H24" i="4" s="1"/>
  <c r="J28" i="14" s="1"/>
  <c r="B22" i="4"/>
  <c r="C22" i="4" s="1"/>
  <c r="B25" i="4"/>
  <c r="C25" i="4" s="1"/>
  <c r="G23" i="5"/>
  <c r="H23" i="4"/>
  <c r="I28" i="14" s="1"/>
  <c r="B25" i="1"/>
  <c r="C25" i="1" s="1"/>
  <c r="B20" i="1"/>
  <c r="C20" i="1" s="1"/>
  <c r="G20" i="1" s="1"/>
  <c r="F27" i="15" s="1"/>
  <c r="B21" i="1"/>
  <c r="C21" i="1" s="1"/>
  <c r="B17" i="1"/>
  <c r="C17" i="1" s="1"/>
  <c r="G17" i="1" s="1"/>
  <c r="C27" i="3" s="1"/>
  <c r="B18" i="1"/>
  <c r="C18" i="1" s="1"/>
  <c r="G18" i="1" s="1"/>
  <c r="D27" i="14" s="1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22" i="1"/>
  <c r="C22" i="1" s="1"/>
  <c r="B23" i="1"/>
  <c r="C23" i="1" s="1"/>
  <c r="B19" i="1"/>
  <c r="C19" i="1" s="1"/>
  <c r="G19" i="1" s="1"/>
  <c r="B16" i="1"/>
  <c r="C16" i="1" s="1"/>
  <c r="B24" i="1"/>
  <c r="C24" i="1" s="1"/>
  <c r="G24" i="5" l="1"/>
  <c r="G18" i="4"/>
  <c r="C28" i="15"/>
  <c r="G17" i="5"/>
  <c r="G28" i="15"/>
  <c r="G21" i="5"/>
  <c r="J28" i="15"/>
  <c r="H28" i="15"/>
  <c r="G22" i="5"/>
  <c r="H22" i="4"/>
  <c r="H28" i="14" s="1"/>
  <c r="K28" i="15"/>
  <c r="G25" i="5"/>
  <c r="H25" i="4"/>
  <c r="K28" i="14" s="1"/>
  <c r="F28" i="15"/>
  <c r="G20" i="5"/>
  <c r="E28" i="15"/>
  <c r="G19" i="5"/>
  <c r="D28" i="15"/>
  <c r="G18" i="5"/>
  <c r="B28" i="15"/>
  <c r="G16" i="5"/>
  <c r="C27" i="14"/>
  <c r="F27" i="3"/>
  <c r="F27" i="14"/>
  <c r="G20" i="4"/>
  <c r="K27" i="15"/>
  <c r="G25" i="1"/>
  <c r="J27" i="15"/>
  <c r="G24" i="1"/>
  <c r="G23" i="1"/>
  <c r="I27" i="14" s="1"/>
  <c r="I27" i="15"/>
  <c r="G22" i="1"/>
  <c r="H27" i="15"/>
  <c r="G27" i="15"/>
  <c r="G21" i="1"/>
  <c r="E27" i="14"/>
  <c r="E27" i="3"/>
  <c r="E27" i="15"/>
  <c r="G19" i="4"/>
  <c r="C27" i="15"/>
  <c r="G17" i="4"/>
  <c r="G16" i="1"/>
  <c r="B27" i="14" s="1"/>
  <c r="B27" i="15"/>
  <c r="D27" i="15"/>
  <c r="D27" i="3"/>
  <c r="B27" i="3"/>
  <c r="H21" i="4"/>
  <c r="G28" i="14" s="1"/>
  <c r="H20" i="4"/>
  <c r="F28" i="14" s="1"/>
  <c r="H19" i="4"/>
  <c r="E28" i="14" s="1"/>
  <c r="H18" i="4"/>
  <c r="D28" i="14" s="1"/>
  <c r="H17" i="4"/>
  <c r="C28" i="14" s="1"/>
  <c r="H16" i="4"/>
  <c r="B28" i="14" s="1"/>
  <c r="I27" i="3" l="1"/>
  <c r="K27" i="3"/>
  <c r="K27" i="14"/>
  <c r="G25" i="4"/>
  <c r="J27" i="14"/>
  <c r="J27" i="3"/>
  <c r="G24" i="4"/>
  <c r="G23" i="4"/>
  <c r="H27" i="3"/>
  <c r="H27" i="14"/>
  <c r="G22" i="4"/>
  <c r="G27" i="14"/>
  <c r="G27" i="3"/>
  <c r="G21" i="4"/>
  <c r="G16" i="4"/>
</calcChain>
</file>

<file path=xl/comments1.xml><?xml version="1.0" encoding="utf-8"?>
<comments xmlns="http://schemas.openxmlformats.org/spreadsheetml/2006/main">
  <authors>
    <author>廣谷 陽輔</author>
  </authors>
  <commentList>
    <comment ref="B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学級全員の名前を入力します。
</t>
        </r>
      </text>
    </comment>
  </commentList>
</comments>
</file>

<file path=xl/sharedStrings.xml><?xml version="1.0" encoding="utf-8"?>
<sst xmlns="http://schemas.openxmlformats.org/spreadsheetml/2006/main" count="95" uniqueCount="48">
  <si>
    <t>名前</t>
    <rPh sb="0" eb="2">
      <t>ナマエ</t>
    </rPh>
    <phoneticPr fontId="2"/>
  </si>
  <si>
    <t>安心</t>
  </si>
  <si>
    <t>貢献</t>
  </si>
  <si>
    <t>感謝</t>
  </si>
  <si>
    <t>尊重</t>
  </si>
  <si>
    <t>番号</t>
    <rPh sb="0" eb="1">
      <t>バン</t>
    </rPh>
    <rPh sb="1" eb="2">
      <t>ゴウ</t>
    </rPh>
    <phoneticPr fontId="3"/>
  </si>
  <si>
    <t>承認</t>
    <rPh sb="0" eb="2">
      <t>ショウニン</t>
    </rPh>
    <phoneticPr fontId="3"/>
  </si>
  <si>
    <t>共感</t>
    <rPh sb="0" eb="2">
      <t>キョウカン</t>
    </rPh>
    <phoneticPr fontId="3"/>
  </si>
  <si>
    <t>４の合計</t>
    <rPh sb="2" eb="4">
      <t>ゴウケイ</t>
    </rPh>
    <phoneticPr fontId="3"/>
  </si>
  <si>
    <t>３の合計</t>
    <rPh sb="2" eb="4">
      <t>ゴウケイ</t>
    </rPh>
    <phoneticPr fontId="3"/>
  </si>
  <si>
    <t>２の合計</t>
    <rPh sb="2" eb="4">
      <t>ゴウケイ</t>
    </rPh>
    <phoneticPr fontId="3"/>
  </si>
  <si>
    <t>１の合計</t>
    <rPh sb="2" eb="4">
      <t>ゴウケイ</t>
    </rPh>
    <phoneticPr fontId="3"/>
  </si>
  <si>
    <t>受容</t>
    <rPh sb="0" eb="2">
      <t>ジュヨウ</t>
    </rPh>
    <phoneticPr fontId="3"/>
  </si>
  <si>
    <t>団結</t>
    <rPh sb="0" eb="2">
      <t>ダンケツ</t>
    </rPh>
    <phoneticPr fontId="3"/>
  </si>
  <si>
    <t>主張</t>
    <rPh sb="0" eb="2">
      <t>シュチョウ</t>
    </rPh>
    <phoneticPr fontId="3"/>
  </si>
  <si>
    <t>援助希求</t>
    <rPh sb="0" eb="2">
      <t>エンジョ</t>
    </rPh>
    <rPh sb="2" eb="4">
      <t>キキュウ</t>
    </rPh>
    <phoneticPr fontId="3"/>
  </si>
  <si>
    <t>番</t>
    <rPh sb="0" eb="1">
      <t>バン</t>
    </rPh>
    <phoneticPr fontId="3"/>
  </si>
  <si>
    <t>名前</t>
    <rPh sb="0" eb="2">
      <t>ナマエ</t>
    </rPh>
    <phoneticPr fontId="3"/>
  </si>
  <si>
    <t>学級の平均点</t>
    <rPh sb="0" eb="2">
      <t>ガッキュウ</t>
    </rPh>
    <rPh sb="3" eb="5">
      <t>ヘイキン</t>
    </rPh>
    <rPh sb="5" eb="6">
      <t>テン</t>
    </rPh>
    <phoneticPr fontId="3"/>
  </si>
  <si>
    <t>受容</t>
    <rPh sb="0" eb="2">
      <t>ジュヨウ</t>
    </rPh>
    <phoneticPr fontId="3"/>
  </si>
  <si>
    <t>安心</t>
    <rPh sb="0" eb="2">
      <t>アンシン</t>
    </rPh>
    <phoneticPr fontId="3"/>
  </si>
  <si>
    <t>団結</t>
    <rPh sb="0" eb="2">
      <t>ダンケツ</t>
    </rPh>
    <phoneticPr fontId="3"/>
  </si>
  <si>
    <t>貢献</t>
    <rPh sb="0" eb="2">
      <t>コウケン</t>
    </rPh>
    <phoneticPr fontId="3"/>
  </si>
  <si>
    <t>感謝</t>
    <rPh sb="0" eb="2">
      <t>カンシャ</t>
    </rPh>
    <phoneticPr fontId="3"/>
  </si>
  <si>
    <t>承認</t>
    <rPh sb="0" eb="2">
      <t>ショウニン</t>
    </rPh>
    <phoneticPr fontId="3"/>
  </si>
  <si>
    <t>尊重</t>
    <rPh sb="0" eb="2">
      <t>ソンチョウ</t>
    </rPh>
    <phoneticPr fontId="3"/>
  </si>
  <si>
    <t>共感</t>
    <rPh sb="0" eb="2">
      <t>キョウカン</t>
    </rPh>
    <phoneticPr fontId="3"/>
  </si>
  <si>
    <t>主張</t>
    <rPh sb="0" eb="2">
      <t>シュチョウ</t>
    </rPh>
    <phoneticPr fontId="3"/>
  </si>
  <si>
    <t>援助希求</t>
    <rPh sb="0" eb="2">
      <t>エンジョ</t>
    </rPh>
    <rPh sb="2" eb="4">
      <t>キキュウ</t>
    </rPh>
    <phoneticPr fontId="3"/>
  </si>
  <si>
    <t>学級の良い点</t>
    <rPh sb="0" eb="2">
      <t>ガッキュウ</t>
    </rPh>
    <rPh sb="3" eb="4">
      <t>ヨ</t>
    </rPh>
    <rPh sb="5" eb="6">
      <t>テン</t>
    </rPh>
    <phoneticPr fontId="3"/>
  </si>
  <si>
    <t>アンケートの下の自由記述</t>
    <rPh sb="6" eb="7">
      <t>シタ</t>
    </rPh>
    <rPh sb="8" eb="10">
      <t>ジユウ</t>
    </rPh>
    <rPh sb="10" eb="12">
      <t>キジュツ</t>
    </rPh>
    <phoneticPr fontId="3"/>
  </si>
  <si>
    <t>学級の悪い点</t>
    <rPh sb="0" eb="2">
      <t>ガッキュウ</t>
    </rPh>
    <rPh sb="3" eb="4">
      <t>ワル</t>
    </rPh>
    <rPh sb="5" eb="6">
      <t>テン</t>
    </rPh>
    <phoneticPr fontId="3"/>
  </si>
  <si>
    <t>１回</t>
    <rPh sb="1" eb="2">
      <t>カイ</t>
    </rPh>
    <phoneticPr fontId="3"/>
  </si>
  <si>
    <t>１回目点線</t>
    <rPh sb="1" eb="3">
      <t>カイメ</t>
    </rPh>
    <rPh sb="3" eb="5">
      <t>テンセン</t>
    </rPh>
    <phoneticPr fontId="3"/>
  </si>
  <si>
    <t>２回目実線</t>
    <rPh sb="1" eb="3">
      <t>カイメ</t>
    </rPh>
    <rPh sb="3" eb="5">
      <t>ジッセン</t>
    </rPh>
    <phoneticPr fontId="3"/>
  </si>
  <si>
    <t>１回目</t>
    <rPh sb="1" eb="3">
      <t>カイメ</t>
    </rPh>
    <phoneticPr fontId="3"/>
  </si>
  <si>
    <t>２回目点線</t>
    <rPh sb="1" eb="3">
      <t>カイメ</t>
    </rPh>
    <rPh sb="3" eb="5">
      <t>テンセン</t>
    </rPh>
    <phoneticPr fontId="3"/>
  </si>
  <si>
    <t>３回目実線</t>
    <rPh sb="1" eb="3">
      <t>カイメ</t>
    </rPh>
    <rPh sb="3" eb="5">
      <t>ジッセン</t>
    </rPh>
    <phoneticPr fontId="3"/>
  </si>
  <si>
    <t>青森　太郎</t>
    <rPh sb="0" eb="2">
      <t>アオモリ</t>
    </rPh>
    <rPh sb="3" eb="5">
      <t>タロウ</t>
    </rPh>
    <phoneticPr fontId="3"/>
  </si>
  <si>
    <t>青森　一郎</t>
    <rPh sb="0" eb="2">
      <t>アオモリ</t>
    </rPh>
    <rPh sb="3" eb="5">
      <t>イチロウ</t>
    </rPh>
    <phoneticPr fontId="3"/>
  </si>
  <si>
    <t>1回目</t>
    <rPh sb="1" eb="3">
      <t>カイメ</t>
    </rPh>
    <phoneticPr fontId="3"/>
  </si>
  <si>
    <t>2回</t>
    <rPh sb="1" eb="2">
      <t>カイ</t>
    </rPh>
    <phoneticPr fontId="3"/>
  </si>
  <si>
    <t>1回</t>
    <rPh sb="1" eb="2">
      <t>カイ</t>
    </rPh>
    <phoneticPr fontId="3"/>
  </si>
  <si>
    <t>２回</t>
    <rPh sb="1" eb="2">
      <t>カイ</t>
    </rPh>
    <phoneticPr fontId="3"/>
  </si>
  <si>
    <t>３回</t>
    <rPh sb="1" eb="2">
      <t>カイ</t>
    </rPh>
    <phoneticPr fontId="3"/>
  </si>
  <si>
    <t>○年○組　３回目　プランニングシート</t>
    <rPh sb="1" eb="2">
      <t>ネン</t>
    </rPh>
    <rPh sb="3" eb="4">
      <t>クミ</t>
    </rPh>
    <rPh sb="6" eb="8">
      <t>カイメ</t>
    </rPh>
    <phoneticPr fontId="3"/>
  </si>
  <si>
    <t>○年○組　２回目　プランニングシート</t>
    <rPh sb="1" eb="2">
      <t>ネン</t>
    </rPh>
    <rPh sb="3" eb="4">
      <t>クミ</t>
    </rPh>
    <rPh sb="6" eb="8">
      <t>カイメ</t>
    </rPh>
    <phoneticPr fontId="3"/>
  </si>
  <si>
    <t>○年○組　 １回目　プランニングシート</t>
    <rPh sb="1" eb="2">
      <t>ネン</t>
    </rPh>
    <rPh sb="3" eb="4">
      <t>クミ</t>
    </rPh>
    <rPh sb="7" eb="9">
      <t>カイメ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</si>
</sst>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1"/>
      <color theme="1"/>
      <name val="AR P丸ゴシック体M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 Pゴシック体M"/>
      <family val="3"/>
      <charset val="128"/>
    </font>
    <font>
      <sz val="10"/>
      <color theme="1"/>
      <name val="AR Pゴシック体M"/>
      <family val="3"/>
      <charset val="128"/>
    </font>
    <font>
      <sz val="9"/>
      <color theme="1"/>
      <name val="AR Pゴシック体M"/>
      <family val="3"/>
      <charset val="128"/>
    </font>
    <font>
      <sz val="14"/>
      <color theme="1"/>
      <name val="AR Pゴシック体M"/>
      <family val="3"/>
      <charset val="128"/>
    </font>
    <font>
      <b/>
      <sz val="11"/>
      <color theme="1"/>
      <name val="AR Pゴシック体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AR Pゴシック体M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9" fillId="0" borderId="0" xfId="0" applyFont="1">
      <alignment vertical="center"/>
    </xf>
    <xf numFmtId="0" fontId="9" fillId="0" borderId="11" xfId="0" applyFont="1" applyBorder="1">
      <alignment vertical="center"/>
    </xf>
    <xf numFmtId="0" fontId="12" fillId="0" borderId="0" xfId="0" applyFont="1">
      <alignment vertical="center"/>
    </xf>
    <xf numFmtId="0" fontId="9" fillId="0" borderId="10" xfId="0" applyFont="1" applyBorder="1">
      <alignment vertical="center"/>
    </xf>
    <xf numFmtId="38" fontId="13" fillId="0" borderId="15" xfId="3" applyFont="1" applyBorder="1" applyAlignment="1">
      <alignment horizontal="center" vertical="center"/>
    </xf>
    <xf numFmtId="38" fontId="13" fillId="0" borderId="16" xfId="3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9" fillId="0" borderId="18" xfId="3" applyFont="1" applyBorder="1" applyAlignment="1">
      <alignment horizontal="center" vertical="center"/>
    </xf>
    <xf numFmtId="38" fontId="11" fillId="0" borderId="19" xfId="3" applyFont="1" applyBorder="1" applyAlignment="1">
      <alignment horizontal="center" vertical="center"/>
    </xf>
    <xf numFmtId="38" fontId="9" fillId="0" borderId="21" xfId="3" applyFont="1" applyBorder="1" applyAlignment="1">
      <alignment horizontal="center" vertical="center"/>
    </xf>
    <xf numFmtId="38" fontId="9" fillId="0" borderId="22" xfId="3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2" xfId="0" applyBorder="1" applyAlignment="1">
      <alignment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v>５月</c:v>
          </c:tx>
          <c:spPr>
            <a:ln w="3810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dLbls>
            <c:numFmt formatCode="#,##0_);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'１回目アンケート入力'!$E$16:$E$25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'１回目アンケート入力'!$G$16:$G$25</c:f>
              <c:numCache>
                <c:formatCode>General</c:formatCode>
                <c:ptCount val="10"/>
                <c:pt idx="0">
                  <c:v>33.333333333333329</c:v>
                </c:pt>
                <c:pt idx="1">
                  <c:v>33.333333333333329</c:v>
                </c:pt>
                <c:pt idx="2">
                  <c:v>33.333333333333329</c:v>
                </c:pt>
                <c:pt idx="3">
                  <c:v>33.333333333333329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33.333333333333329</c:v>
                </c:pt>
                <c:pt idx="7">
                  <c:v>33.333333333333329</c:v>
                </c:pt>
                <c:pt idx="8">
                  <c:v>33.333333333333329</c:v>
                </c:pt>
                <c:pt idx="9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43E-BEF7-8BDBC2864D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231488"/>
        <c:axId val="105234432"/>
      </c:radarChart>
      <c:catAx>
        <c:axId val="10523148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AR Pゴシック体M" panose="020B0600000000000000" pitchFamily="50" charset="-128"/>
                <a:ea typeface="AR Pゴシック体M" panose="020B0600000000000000" pitchFamily="50" charset="-128"/>
              </a:defRPr>
            </a:pPr>
            <a:endParaRPr lang="ja-JP"/>
          </a:p>
        </c:txPr>
        <c:crossAx val="105234432"/>
        <c:crosses val="autoZero"/>
        <c:auto val="1"/>
        <c:lblAlgn val="ctr"/>
        <c:lblOffset val="100"/>
        <c:noMultiLvlLbl val="0"/>
      </c:catAx>
      <c:valAx>
        <c:axId val="10523443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523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78032751387276"/>
          <c:y val="0.47027372051172961"/>
          <c:w val="8.3961972378324271E-2"/>
          <c:h val="4.868358878899326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8341878535752"/>
          <c:y val="0.12735930735930737"/>
          <c:w val="0.58426596675415576"/>
          <c:h val="0.81011667659189657"/>
        </c:manualLayout>
      </c:layout>
      <c:radarChart>
        <c:radarStyle val="marker"/>
        <c:varyColors val="0"/>
        <c:ser>
          <c:idx val="0"/>
          <c:order val="0"/>
          <c:spPr>
            <a:ln w="3810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'１回目アンケート入力'!$G$16:$G$25</c:f>
              <c:numCache>
                <c:formatCode>General</c:formatCode>
                <c:ptCount val="10"/>
                <c:pt idx="0">
                  <c:v>33.333333333333329</c:v>
                </c:pt>
                <c:pt idx="1">
                  <c:v>33.333333333333329</c:v>
                </c:pt>
                <c:pt idx="2">
                  <c:v>33.333333333333329</c:v>
                </c:pt>
                <c:pt idx="3">
                  <c:v>33.333333333333329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33.333333333333329</c:v>
                </c:pt>
                <c:pt idx="7">
                  <c:v>33.333333333333329</c:v>
                </c:pt>
                <c:pt idx="8">
                  <c:v>33.333333333333329</c:v>
                </c:pt>
                <c:pt idx="9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6-4A46-B058-D3D378CBFB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4991744"/>
        <c:axId val="105052032"/>
      </c:radarChart>
      <c:catAx>
        <c:axId val="1049917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 Pゴシック体M" panose="020B0600000000000000" pitchFamily="50" charset="-128"/>
                <a:ea typeface="AR Pゴシック体M" panose="020B0600000000000000" pitchFamily="50" charset="-128"/>
              </a:defRPr>
            </a:pPr>
            <a:endParaRPr lang="ja-JP"/>
          </a:p>
        </c:txPr>
        <c:crossAx val="105052032"/>
        <c:crosses val="autoZero"/>
        <c:auto val="1"/>
        <c:lblAlgn val="ctr"/>
        <c:lblOffset val="100"/>
        <c:noMultiLvlLbl val="0"/>
      </c:catAx>
      <c:valAx>
        <c:axId val="10505203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104991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５月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'２回目アンケート入力'!$E$16:$E$25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'２回目アンケート入力'!$G$16:$G$25</c:f>
              <c:numCache>
                <c:formatCode>General</c:formatCode>
                <c:ptCount val="10"/>
                <c:pt idx="0">
                  <c:v>33.333333333333329</c:v>
                </c:pt>
                <c:pt idx="1">
                  <c:v>33.333333333333329</c:v>
                </c:pt>
                <c:pt idx="2">
                  <c:v>33.333333333333329</c:v>
                </c:pt>
                <c:pt idx="3">
                  <c:v>33.333333333333329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33.333333333333329</c:v>
                </c:pt>
                <c:pt idx="7">
                  <c:v>33.333333333333329</c:v>
                </c:pt>
                <c:pt idx="8">
                  <c:v>33.333333333333329</c:v>
                </c:pt>
                <c:pt idx="9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7-4096-9986-9B09200F9BBD}"/>
            </c:ext>
          </c:extLst>
        </c:ser>
        <c:ser>
          <c:idx val="1"/>
          <c:order val="1"/>
          <c:tx>
            <c:v>６月</c:v>
          </c:tx>
          <c:spPr>
            <a:ln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cat>
            <c:strRef>
              <c:f>'２回目アンケート入力'!$E$16:$E$25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'２回目アンケート入力'!$H$16:$H$25</c:f>
              <c:numCache>
                <c:formatCode>General</c:formatCode>
                <c:ptCount val="10"/>
                <c:pt idx="0">
                  <c:v>66.666666666666657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66.666666666666657</c:v>
                </c:pt>
                <c:pt idx="5">
                  <c:v>66.666666666666657</c:v>
                </c:pt>
                <c:pt idx="6">
                  <c:v>66.666666666666657</c:v>
                </c:pt>
                <c:pt idx="7">
                  <c:v>66.666666666666657</c:v>
                </c:pt>
                <c:pt idx="8">
                  <c:v>66.666666666666657</c:v>
                </c:pt>
                <c:pt idx="9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7-4096-9986-9B09200F9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30976"/>
        <c:axId val="111232896"/>
      </c:radarChart>
      <c:catAx>
        <c:axId val="1112309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 Pゴシック体M" panose="020B0600000000000000" pitchFamily="50" charset="-128"/>
                <a:ea typeface="AR Pゴシック体M" panose="020B0600000000000000" pitchFamily="50" charset="-128"/>
              </a:defRPr>
            </a:pPr>
            <a:endParaRPr lang="ja-JP"/>
          </a:p>
        </c:txPr>
        <c:crossAx val="111232896"/>
        <c:crosses val="autoZero"/>
        <c:auto val="1"/>
        <c:lblAlgn val="ctr"/>
        <c:lblOffset val="100"/>
        <c:noMultiLvlLbl val="0"/>
      </c:catAx>
      <c:valAx>
        <c:axId val="11123289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112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29003545070056"/>
          <c:y val="0.37349861131592549"/>
          <c:w val="9.7407350055101344E-2"/>
          <c:h val="0.202364636906575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４月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'２回目アンケート入力'!$E$16:$E$25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'２回目アンケート入力'!$G$16:$G$25</c:f>
              <c:numCache>
                <c:formatCode>General</c:formatCode>
                <c:ptCount val="10"/>
                <c:pt idx="0">
                  <c:v>33.333333333333329</c:v>
                </c:pt>
                <c:pt idx="1">
                  <c:v>33.333333333333329</c:v>
                </c:pt>
                <c:pt idx="2">
                  <c:v>33.333333333333329</c:v>
                </c:pt>
                <c:pt idx="3">
                  <c:v>33.333333333333329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33.333333333333329</c:v>
                </c:pt>
                <c:pt idx="7">
                  <c:v>33.333333333333329</c:v>
                </c:pt>
                <c:pt idx="8">
                  <c:v>33.333333333333329</c:v>
                </c:pt>
                <c:pt idx="9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8-49AA-98E8-630E87CDF590}"/>
            </c:ext>
          </c:extLst>
        </c:ser>
        <c:ser>
          <c:idx val="1"/>
          <c:order val="1"/>
          <c:tx>
            <c:v>５月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cat>
            <c:strRef>
              <c:f>'２回目アンケート入力'!$E$16:$E$25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'２回目アンケート入力'!$H$16:$H$25</c:f>
              <c:numCache>
                <c:formatCode>General</c:formatCode>
                <c:ptCount val="10"/>
                <c:pt idx="0">
                  <c:v>66.666666666666657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66.666666666666657</c:v>
                </c:pt>
                <c:pt idx="5">
                  <c:v>66.666666666666657</c:v>
                </c:pt>
                <c:pt idx="6">
                  <c:v>66.666666666666657</c:v>
                </c:pt>
                <c:pt idx="7">
                  <c:v>66.666666666666657</c:v>
                </c:pt>
                <c:pt idx="8">
                  <c:v>66.666666666666657</c:v>
                </c:pt>
                <c:pt idx="9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8-49AA-98E8-630E87CDF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91072"/>
        <c:axId val="87662976"/>
      </c:radarChart>
      <c:catAx>
        <c:axId val="450910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 Pゴシック体M" panose="020B0600000000000000" pitchFamily="50" charset="-128"/>
                <a:ea typeface="AR Pゴシック体M" panose="020B0600000000000000" pitchFamily="50" charset="-128"/>
              </a:defRPr>
            </a:pPr>
            <a:endParaRPr lang="ja-JP"/>
          </a:p>
        </c:txPr>
        <c:crossAx val="87662976"/>
        <c:crosses val="autoZero"/>
        <c:auto val="1"/>
        <c:lblAlgn val="ctr"/>
        <c:lblOffset val="100"/>
        <c:noMultiLvlLbl val="0"/>
      </c:catAx>
      <c:valAx>
        <c:axId val="8766297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45091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６月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'３回目アンケート入力'!$E$16:$E$25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'３回目アンケート入力'!$G$16:$G$25</c:f>
              <c:numCache>
                <c:formatCode>General</c:formatCode>
                <c:ptCount val="10"/>
                <c:pt idx="0">
                  <c:v>66.666666666666657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66.666666666666657</c:v>
                </c:pt>
                <c:pt idx="5">
                  <c:v>66.666666666666657</c:v>
                </c:pt>
                <c:pt idx="6">
                  <c:v>66.666666666666657</c:v>
                </c:pt>
                <c:pt idx="7">
                  <c:v>66.666666666666657</c:v>
                </c:pt>
                <c:pt idx="8">
                  <c:v>66.666666666666657</c:v>
                </c:pt>
                <c:pt idx="9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E-4808-8B1D-5C8A4A9D6343}"/>
            </c:ext>
          </c:extLst>
        </c:ser>
        <c:ser>
          <c:idx val="1"/>
          <c:order val="1"/>
          <c:tx>
            <c:v>７月</c:v>
          </c:tx>
          <c:spPr>
            <a:ln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cat>
            <c:strRef>
              <c:f>'３回目アンケート入力'!$E$16:$E$25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'３回目アンケート入力'!$H$16:$H$25</c:f>
              <c:numCache>
                <c:formatCode>General</c:formatCode>
                <c:ptCount val="10"/>
                <c:pt idx="0">
                  <c:v>83.333333333333343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83.333333333333343</c:v>
                </c:pt>
                <c:pt idx="8">
                  <c:v>83.333333333333343</c:v>
                </c:pt>
                <c:pt idx="9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E-4808-8B1D-5C8A4A9D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5520"/>
        <c:axId val="110974080"/>
      </c:radarChart>
      <c:catAx>
        <c:axId val="1109555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 Pゴシック体M" panose="020B0600000000000000" pitchFamily="50" charset="-128"/>
                <a:ea typeface="AR Pゴシック体M" panose="020B0600000000000000" pitchFamily="50" charset="-128"/>
              </a:defRPr>
            </a:pPr>
            <a:endParaRPr lang="ja-JP"/>
          </a:p>
        </c:txPr>
        <c:crossAx val="110974080"/>
        <c:crosses val="autoZero"/>
        <c:auto val="1"/>
        <c:lblAlgn val="ctr"/>
        <c:lblOffset val="100"/>
        <c:noMultiLvlLbl val="0"/>
      </c:catAx>
      <c:valAx>
        <c:axId val="11097408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1095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95435856445137"/>
          <c:y val="0.80400007885938807"/>
          <c:w val="0.11167706105812344"/>
          <c:h val="0.143135300875063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６月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'３回目アンケート入力'!$E$16:$E$25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'３回目アンケート入力'!$G$16:$G$25</c:f>
              <c:numCache>
                <c:formatCode>General</c:formatCode>
                <c:ptCount val="10"/>
                <c:pt idx="0">
                  <c:v>66.666666666666657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66.666666666666657</c:v>
                </c:pt>
                <c:pt idx="5">
                  <c:v>66.666666666666657</c:v>
                </c:pt>
                <c:pt idx="6">
                  <c:v>66.666666666666657</c:v>
                </c:pt>
                <c:pt idx="7">
                  <c:v>66.666666666666657</c:v>
                </c:pt>
                <c:pt idx="8">
                  <c:v>66.666666666666657</c:v>
                </c:pt>
                <c:pt idx="9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6-44FB-89D4-FA681B02F2F3}"/>
            </c:ext>
          </c:extLst>
        </c:ser>
        <c:ser>
          <c:idx val="1"/>
          <c:order val="1"/>
          <c:tx>
            <c:v>７月</c:v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3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cat>
            <c:strRef>
              <c:f>'３回目アンケート入力'!$E$16:$E$25</c:f>
              <c:strCache>
                <c:ptCount val="10"/>
                <c:pt idx="0">
                  <c:v>受容</c:v>
                </c:pt>
                <c:pt idx="1">
                  <c:v>安心</c:v>
                </c:pt>
                <c:pt idx="2">
                  <c:v>団結</c:v>
                </c:pt>
                <c:pt idx="3">
                  <c:v>貢献</c:v>
                </c:pt>
                <c:pt idx="4">
                  <c:v>感謝</c:v>
                </c:pt>
                <c:pt idx="5">
                  <c:v>承認</c:v>
                </c:pt>
                <c:pt idx="6">
                  <c:v>尊重</c:v>
                </c:pt>
                <c:pt idx="7">
                  <c:v>共感</c:v>
                </c:pt>
                <c:pt idx="8">
                  <c:v>主張</c:v>
                </c:pt>
                <c:pt idx="9">
                  <c:v>援助希求</c:v>
                </c:pt>
              </c:strCache>
            </c:strRef>
          </c:cat>
          <c:val>
            <c:numRef>
              <c:f>'３回目アンケート入力'!$H$16:$H$25</c:f>
              <c:numCache>
                <c:formatCode>General</c:formatCode>
                <c:ptCount val="10"/>
                <c:pt idx="0">
                  <c:v>83.333333333333343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83.333333333333343</c:v>
                </c:pt>
                <c:pt idx="8">
                  <c:v>83.333333333333343</c:v>
                </c:pt>
                <c:pt idx="9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6-44FB-89D4-FA681B02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60576"/>
        <c:axId val="111575040"/>
      </c:radarChart>
      <c:catAx>
        <c:axId val="1115605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 Pゴシック体M" panose="020B0600000000000000" pitchFamily="50" charset="-128"/>
                <a:ea typeface="AR Pゴシック体M" panose="020B0600000000000000" pitchFamily="50" charset="-128"/>
              </a:defRPr>
            </a:pPr>
            <a:endParaRPr lang="ja-JP"/>
          </a:p>
        </c:txPr>
        <c:crossAx val="111575040"/>
        <c:crosses val="autoZero"/>
        <c:auto val="1"/>
        <c:lblAlgn val="ctr"/>
        <c:lblOffset val="100"/>
        <c:noMultiLvlLbl val="0"/>
      </c:catAx>
      <c:valAx>
        <c:axId val="111575040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11156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83344</xdr:colOff>
      <xdr:row>13</xdr:row>
      <xdr:rowOff>164305</xdr:rowOff>
    </xdr:from>
    <xdr:to>
      <xdr:col>44</xdr:col>
      <xdr:colOff>47625</xdr:colOff>
      <xdr:row>31</xdr:row>
      <xdr:rowOff>23812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133349</xdr:rowOff>
    </xdr:from>
    <xdr:to>
      <xdr:col>8</xdr:col>
      <xdr:colOff>447675</xdr:colOff>
      <xdr:row>23</xdr:row>
      <xdr:rowOff>104774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93722</xdr:colOff>
      <xdr:row>4</xdr:row>
      <xdr:rowOff>47625</xdr:rowOff>
    </xdr:from>
    <xdr:to>
      <xdr:col>11</xdr:col>
      <xdr:colOff>485775</xdr:colOff>
      <xdr:row>23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87"/>
        <a:stretch/>
      </xdr:blipFill>
      <xdr:spPr bwMode="auto">
        <a:xfrm>
          <a:off x="4056122" y="809625"/>
          <a:ext cx="2525653" cy="3343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28</xdr:row>
      <xdr:rowOff>114299</xdr:rowOff>
    </xdr:from>
    <xdr:to>
      <xdr:col>5</xdr:col>
      <xdr:colOff>352425</xdr:colOff>
      <xdr:row>46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28575" y="5095874"/>
          <a:ext cx="2990850" cy="31337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①　良い項目をさらに改善する方法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誰が？いつ？どこで？何を？どのように？というポイントを具体的に書いてくれると嬉しいです。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endParaRPr kumimoji="1" lang="ja-JP" altLang="en-US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twoCellAnchor>
  <xdr:twoCellAnchor>
    <xdr:from>
      <xdr:col>6</xdr:col>
      <xdr:colOff>114300</xdr:colOff>
      <xdr:row>28</xdr:row>
      <xdr:rowOff>104774</xdr:rowOff>
    </xdr:from>
    <xdr:to>
      <xdr:col>11</xdr:col>
      <xdr:colOff>438150</xdr:colOff>
      <xdr:row>46</xdr:row>
      <xdr:rowOff>161925</xdr:rowOff>
    </xdr:to>
    <xdr:sp macro="" textlink="">
      <xdr:nvSpPr>
        <xdr:cNvPr id="7" name="テキスト ボックス 6"/>
        <xdr:cNvSpPr txBox="1"/>
      </xdr:nvSpPr>
      <xdr:spPr>
        <a:xfrm>
          <a:off x="3314700" y="5086349"/>
          <a:ext cx="2990850" cy="3143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②　悪い項目を改善する方法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誰が？いつ？どこで？何を？どのように？というポイントを具体的に書いてくれると嬉しいです。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endParaRPr kumimoji="1" lang="ja-JP" altLang="en-US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twoCellAnchor>
  <xdr:twoCellAnchor>
    <xdr:from>
      <xdr:col>0</xdr:col>
      <xdr:colOff>28575</xdr:colOff>
      <xdr:row>47</xdr:row>
      <xdr:rowOff>152400</xdr:rowOff>
    </xdr:from>
    <xdr:to>
      <xdr:col>11</xdr:col>
      <xdr:colOff>333375</xdr:colOff>
      <xdr:row>60</xdr:row>
      <xdr:rowOff>142875</xdr:rowOff>
    </xdr:to>
    <xdr:sp macro="" textlink="">
      <xdr:nvSpPr>
        <xdr:cNvPr id="8" name="テキスト ボックス 7"/>
        <xdr:cNvSpPr txBox="1"/>
      </xdr:nvSpPr>
      <xdr:spPr>
        <a:xfrm>
          <a:off x="28575" y="8391525"/>
          <a:ext cx="6172200" cy="2219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③全体の意見交換を聞いて、自分が毎日の生活の中で意識したり、実践したりすることを考える。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130969</xdr:colOff>
      <xdr:row>13</xdr:row>
      <xdr:rowOff>164305</xdr:rowOff>
    </xdr:from>
    <xdr:to>
      <xdr:col>44</xdr:col>
      <xdr:colOff>95250</xdr:colOff>
      <xdr:row>31</xdr:row>
      <xdr:rowOff>23812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104774</xdr:rowOff>
    </xdr:from>
    <xdr:to>
      <xdr:col>5</xdr:col>
      <xdr:colOff>390525</xdr:colOff>
      <xdr:row>47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66675" y="5086349"/>
          <a:ext cx="2990850" cy="31337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①　良い項目をさらに改善する方法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誰が？いつ？どこで？何を？どのように？というポイントを具体的に書いてくれると嬉しいです。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endParaRPr kumimoji="1" lang="ja-JP" altLang="en-US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twoCellAnchor>
  <xdr:twoCellAnchor>
    <xdr:from>
      <xdr:col>6</xdr:col>
      <xdr:colOff>114300</xdr:colOff>
      <xdr:row>29</xdr:row>
      <xdr:rowOff>104774</xdr:rowOff>
    </xdr:from>
    <xdr:to>
      <xdr:col>11</xdr:col>
      <xdr:colOff>438150</xdr:colOff>
      <xdr:row>47</xdr:row>
      <xdr:rowOff>161925</xdr:rowOff>
    </xdr:to>
    <xdr:sp macro="" textlink="">
      <xdr:nvSpPr>
        <xdr:cNvPr id="5" name="テキスト ボックス 4"/>
        <xdr:cNvSpPr txBox="1"/>
      </xdr:nvSpPr>
      <xdr:spPr>
        <a:xfrm>
          <a:off x="3314700" y="5086349"/>
          <a:ext cx="2990850" cy="3143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②　悪い項目を改善する方法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誰が？いつ？どこで？何を？どのように？というポイントを具体的に書いてくれると嬉しいです。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endParaRPr kumimoji="1" lang="ja-JP" altLang="en-US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twoCellAnchor>
  <xdr:twoCellAnchor>
    <xdr:from>
      <xdr:col>0</xdr:col>
      <xdr:colOff>47625</xdr:colOff>
      <xdr:row>48</xdr:row>
      <xdr:rowOff>152401</xdr:rowOff>
    </xdr:from>
    <xdr:to>
      <xdr:col>11</xdr:col>
      <xdr:colOff>352425</xdr:colOff>
      <xdr:row>59</xdr:row>
      <xdr:rowOff>142875</xdr:rowOff>
    </xdr:to>
    <xdr:sp macro="" textlink="">
      <xdr:nvSpPr>
        <xdr:cNvPr id="6" name="テキスト ボックス 5"/>
        <xdr:cNvSpPr txBox="1"/>
      </xdr:nvSpPr>
      <xdr:spPr>
        <a:xfrm>
          <a:off x="47625" y="8648701"/>
          <a:ext cx="6172200" cy="18764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③全体の意見交換を聞いて、自分が毎日の生活の中で意識したり、実践したりすることを考える。</a:t>
          </a:r>
        </a:p>
      </xdr:txBody>
    </xdr:sp>
    <xdr:clientData/>
  </xdr:twoCellAnchor>
  <xdr:twoCellAnchor>
    <xdr:from>
      <xdr:col>0</xdr:col>
      <xdr:colOff>1</xdr:colOff>
      <xdr:row>4</xdr:row>
      <xdr:rowOff>142875</xdr:rowOff>
    </xdr:from>
    <xdr:to>
      <xdr:col>8</xdr:col>
      <xdr:colOff>247651</xdr:colOff>
      <xdr:row>23</xdr:row>
      <xdr:rowOff>19050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158482</xdr:colOff>
      <xdr:row>4</xdr:row>
      <xdr:rowOff>47626</xdr:rowOff>
    </xdr:from>
    <xdr:to>
      <xdr:col>11</xdr:col>
      <xdr:colOff>485775</xdr:colOff>
      <xdr:row>23</xdr:row>
      <xdr:rowOff>47626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87"/>
        <a:stretch/>
      </xdr:blipFill>
      <xdr:spPr bwMode="auto">
        <a:xfrm>
          <a:off x="3892282" y="809626"/>
          <a:ext cx="2460893" cy="3257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119063</xdr:colOff>
      <xdr:row>14</xdr:row>
      <xdr:rowOff>21430</xdr:rowOff>
    </xdr:from>
    <xdr:to>
      <xdr:col>44</xdr:col>
      <xdr:colOff>83344</xdr:colOff>
      <xdr:row>31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30</xdr:row>
      <xdr:rowOff>104775</xdr:rowOff>
    </xdr:from>
    <xdr:to>
      <xdr:col>5</xdr:col>
      <xdr:colOff>390525</xdr:colOff>
      <xdr:row>47</xdr:row>
      <xdr:rowOff>38101</xdr:rowOff>
    </xdr:to>
    <xdr:sp macro="" textlink="">
      <xdr:nvSpPr>
        <xdr:cNvPr id="2" name="テキスト ボックス 1"/>
        <xdr:cNvSpPr txBox="1"/>
      </xdr:nvSpPr>
      <xdr:spPr>
        <a:xfrm>
          <a:off x="66675" y="5514975"/>
          <a:ext cx="2990850" cy="28479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①　良い項目をさらに改善する方法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誰が？いつ？どこで？何を？どのように？というポイントを具体的に書いてくれると嬉しいです。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endParaRPr kumimoji="1" lang="ja-JP" altLang="en-US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twoCellAnchor>
  <xdr:twoCellAnchor>
    <xdr:from>
      <xdr:col>6</xdr:col>
      <xdr:colOff>114300</xdr:colOff>
      <xdr:row>30</xdr:row>
      <xdr:rowOff>104774</xdr:rowOff>
    </xdr:from>
    <xdr:to>
      <xdr:col>11</xdr:col>
      <xdr:colOff>438150</xdr:colOff>
      <xdr:row>47</xdr:row>
      <xdr:rowOff>28575</xdr:rowOff>
    </xdr:to>
    <xdr:sp macro="" textlink="">
      <xdr:nvSpPr>
        <xdr:cNvPr id="3" name="テキスト ボックス 2"/>
        <xdr:cNvSpPr txBox="1"/>
      </xdr:nvSpPr>
      <xdr:spPr>
        <a:xfrm>
          <a:off x="3314700" y="5514974"/>
          <a:ext cx="2990850" cy="28384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②　悪い項目を改善する方法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誰が？いつ？どこで？何を？どのように？というポイントを具体的に書いてくれると嬉しいです。</a:t>
          </a:r>
          <a:endParaRPr kumimoji="1" lang="en-US" altLang="ja-JP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endParaRPr kumimoji="1" lang="ja-JP" altLang="en-US" sz="1000"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twoCellAnchor>
  <xdr:twoCellAnchor>
    <xdr:from>
      <xdr:col>0</xdr:col>
      <xdr:colOff>66675</xdr:colOff>
      <xdr:row>48</xdr:row>
      <xdr:rowOff>28576</xdr:rowOff>
    </xdr:from>
    <xdr:to>
      <xdr:col>11</xdr:col>
      <xdr:colOff>371475</xdr:colOff>
      <xdr:row>59</xdr:row>
      <xdr:rowOff>85726</xdr:rowOff>
    </xdr:to>
    <xdr:sp macro="" textlink="">
      <xdr:nvSpPr>
        <xdr:cNvPr id="4" name="テキスト ボックス 3"/>
        <xdr:cNvSpPr txBox="1"/>
      </xdr:nvSpPr>
      <xdr:spPr>
        <a:xfrm>
          <a:off x="66675" y="8524876"/>
          <a:ext cx="6172200" cy="1943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AR Pゴシック体M" panose="020B0600000000000000" pitchFamily="50" charset="-128"/>
              <a:ea typeface="AR Pゴシック体M" panose="020B0600000000000000" pitchFamily="50" charset="-128"/>
            </a:rPr>
            <a:t>③全体の意見交換を聞いて、自分が毎日の生活の中で意識したり、実践したりすることを考える。</a:t>
          </a:r>
        </a:p>
      </xdr:txBody>
    </xdr:sp>
    <xdr:clientData/>
  </xdr:twoCellAnchor>
  <xdr:twoCellAnchor>
    <xdr:from>
      <xdr:col>0</xdr:col>
      <xdr:colOff>0</xdr:colOff>
      <xdr:row>4</xdr:row>
      <xdr:rowOff>1</xdr:rowOff>
    </xdr:from>
    <xdr:to>
      <xdr:col>7</xdr:col>
      <xdr:colOff>352425</xdr:colOff>
      <xdr:row>23</xdr:row>
      <xdr:rowOff>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158482</xdr:colOff>
      <xdr:row>4</xdr:row>
      <xdr:rowOff>47626</xdr:rowOff>
    </xdr:from>
    <xdr:to>
      <xdr:col>11</xdr:col>
      <xdr:colOff>485775</xdr:colOff>
      <xdr:row>23</xdr:row>
      <xdr:rowOff>47626</xdr:rowOff>
    </xdr:to>
    <xdr:pic>
      <xdr:nvPicPr>
        <xdr:cNvPr id="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87"/>
        <a:stretch/>
      </xdr:blipFill>
      <xdr:spPr bwMode="auto">
        <a:xfrm>
          <a:off x="3892282" y="809626"/>
          <a:ext cx="2460893" cy="3257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X27"/>
  <sheetViews>
    <sheetView topLeftCell="A10" zoomScale="80" zoomScaleNormal="80" workbookViewId="0">
      <selection activeCell="AV19" sqref="AV19"/>
    </sheetView>
  </sheetViews>
  <sheetFormatPr defaultRowHeight="13.5" x14ac:dyDescent="0.15"/>
  <cols>
    <col min="1" max="1" width="10.625" customWidth="1"/>
    <col min="2" max="46" width="3.625" customWidth="1"/>
    <col min="47" max="50" width="9" style="1"/>
  </cols>
  <sheetData>
    <row r="2" spans="1:50" ht="18.75" x14ac:dyDescent="0.15">
      <c r="A2" s="5" t="s">
        <v>5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  <c r="AP2" s="2">
        <v>41</v>
      </c>
      <c r="AQ2" s="2">
        <v>42</v>
      </c>
      <c r="AR2" s="2">
        <v>43</v>
      </c>
      <c r="AS2" s="2">
        <v>44</v>
      </c>
      <c r="AT2" s="2">
        <v>45</v>
      </c>
      <c r="AU2" s="8"/>
      <c r="AV2" s="8"/>
      <c r="AW2" s="8"/>
      <c r="AX2" s="8"/>
    </row>
    <row r="3" spans="1:50" ht="121.5" customHeight="1" x14ac:dyDescent="0.15">
      <c r="A3" s="6" t="s">
        <v>0</v>
      </c>
      <c r="B3" s="37" t="s">
        <v>38</v>
      </c>
      <c r="C3" s="37" t="s">
        <v>39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9" t="s">
        <v>8</v>
      </c>
      <c r="AV3" s="9" t="s">
        <v>9</v>
      </c>
      <c r="AW3" s="9" t="s">
        <v>10</v>
      </c>
      <c r="AX3" s="9" t="s">
        <v>11</v>
      </c>
    </row>
    <row r="4" spans="1:50" ht="24.95" customHeight="1" x14ac:dyDescent="0.15">
      <c r="A4" s="12" t="s">
        <v>12</v>
      </c>
      <c r="B4" s="3">
        <v>1</v>
      </c>
      <c r="C4" s="3">
        <v>1</v>
      </c>
      <c r="D4" s="3">
        <v>2</v>
      </c>
      <c r="E4" s="3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10">
        <f>COUNTIF(B4:AT4,4)</f>
        <v>1</v>
      </c>
      <c r="AV4" s="10">
        <f>COUNTIF(B4:AT4,3)</f>
        <v>0</v>
      </c>
      <c r="AW4" s="10">
        <f>COUNTIF(B4:AT4,2)</f>
        <v>1</v>
      </c>
      <c r="AX4" s="10">
        <f>COUNTIF(B4:AT4,1)</f>
        <v>2</v>
      </c>
    </row>
    <row r="5" spans="1:50" ht="24.95" customHeight="1" x14ac:dyDescent="0.15">
      <c r="A5" s="12" t="s">
        <v>1</v>
      </c>
      <c r="B5" s="3">
        <v>1</v>
      </c>
      <c r="C5" s="3">
        <v>1</v>
      </c>
      <c r="D5" s="3">
        <v>2</v>
      </c>
      <c r="E5" s="3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10">
        <f t="shared" ref="AU5:AU13" si="0">COUNTIF(B5:AT5,4)</f>
        <v>1</v>
      </c>
      <c r="AV5" s="10">
        <f t="shared" ref="AV5:AV13" si="1">COUNTIF(B5:AT5,3)</f>
        <v>0</v>
      </c>
      <c r="AW5" s="10">
        <f t="shared" ref="AW5:AW13" si="2">COUNTIF(B5:AT5,2)</f>
        <v>1</v>
      </c>
      <c r="AX5" s="10">
        <f t="shared" ref="AX5:AX13" si="3">COUNTIF(B5:AT5,1)</f>
        <v>2</v>
      </c>
    </row>
    <row r="6" spans="1:50" ht="24.95" customHeight="1" x14ac:dyDescent="0.15">
      <c r="A6" s="12" t="s">
        <v>13</v>
      </c>
      <c r="B6" s="3">
        <v>1</v>
      </c>
      <c r="C6" s="3">
        <v>1</v>
      </c>
      <c r="D6" s="3">
        <v>2</v>
      </c>
      <c r="E6" s="3">
        <v>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10">
        <f t="shared" si="0"/>
        <v>1</v>
      </c>
      <c r="AV6" s="10">
        <f t="shared" si="1"/>
        <v>0</v>
      </c>
      <c r="AW6" s="10">
        <f t="shared" si="2"/>
        <v>1</v>
      </c>
      <c r="AX6" s="10">
        <f t="shared" si="3"/>
        <v>2</v>
      </c>
    </row>
    <row r="7" spans="1:50" ht="24.95" customHeight="1" x14ac:dyDescent="0.15">
      <c r="A7" s="12" t="s">
        <v>2</v>
      </c>
      <c r="B7" s="3">
        <v>1</v>
      </c>
      <c r="C7" s="3">
        <v>1</v>
      </c>
      <c r="D7" s="3">
        <v>2</v>
      </c>
      <c r="E7" s="3">
        <v>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10">
        <f t="shared" si="0"/>
        <v>1</v>
      </c>
      <c r="AV7" s="10">
        <f t="shared" si="1"/>
        <v>0</v>
      </c>
      <c r="AW7" s="10">
        <f t="shared" si="2"/>
        <v>1</v>
      </c>
      <c r="AX7" s="10">
        <f t="shared" si="3"/>
        <v>2</v>
      </c>
    </row>
    <row r="8" spans="1:50" ht="24.95" customHeight="1" x14ac:dyDescent="0.15">
      <c r="A8" s="12" t="s">
        <v>3</v>
      </c>
      <c r="B8" s="3">
        <v>1</v>
      </c>
      <c r="C8" s="3">
        <v>1</v>
      </c>
      <c r="D8" s="3">
        <v>2</v>
      </c>
      <c r="E8" s="3">
        <v>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10">
        <f t="shared" si="0"/>
        <v>1</v>
      </c>
      <c r="AV8" s="10">
        <f t="shared" si="1"/>
        <v>0</v>
      </c>
      <c r="AW8" s="10">
        <f t="shared" si="2"/>
        <v>1</v>
      </c>
      <c r="AX8" s="10">
        <f t="shared" si="3"/>
        <v>2</v>
      </c>
    </row>
    <row r="9" spans="1:50" ht="24.95" customHeight="1" x14ac:dyDescent="0.15">
      <c r="A9" s="12" t="s">
        <v>6</v>
      </c>
      <c r="B9" s="3">
        <v>1</v>
      </c>
      <c r="C9" s="3">
        <v>1</v>
      </c>
      <c r="D9" s="3">
        <v>2</v>
      </c>
      <c r="E9" s="3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10">
        <f t="shared" si="0"/>
        <v>1</v>
      </c>
      <c r="AV9" s="10">
        <f t="shared" si="1"/>
        <v>0</v>
      </c>
      <c r="AW9" s="10">
        <f t="shared" si="2"/>
        <v>1</v>
      </c>
      <c r="AX9" s="10">
        <f t="shared" si="3"/>
        <v>2</v>
      </c>
    </row>
    <row r="10" spans="1:50" ht="24.95" customHeight="1" x14ac:dyDescent="0.15">
      <c r="A10" s="12" t="s">
        <v>4</v>
      </c>
      <c r="B10" s="3">
        <v>1</v>
      </c>
      <c r="C10" s="3">
        <v>1</v>
      </c>
      <c r="D10" s="3">
        <v>2</v>
      </c>
      <c r="E10" s="3">
        <v>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10">
        <f t="shared" si="0"/>
        <v>1</v>
      </c>
      <c r="AV10" s="10">
        <f t="shared" si="1"/>
        <v>0</v>
      </c>
      <c r="AW10" s="10">
        <f t="shared" si="2"/>
        <v>1</v>
      </c>
      <c r="AX10" s="10">
        <f t="shared" si="3"/>
        <v>2</v>
      </c>
    </row>
    <row r="11" spans="1:50" ht="24.95" customHeight="1" x14ac:dyDescent="0.15">
      <c r="A11" s="12" t="s">
        <v>7</v>
      </c>
      <c r="B11" s="3">
        <v>1</v>
      </c>
      <c r="C11" s="3">
        <v>1</v>
      </c>
      <c r="D11" s="3">
        <v>2</v>
      </c>
      <c r="E11" s="3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10">
        <f t="shared" si="0"/>
        <v>1</v>
      </c>
      <c r="AV11" s="10">
        <f t="shared" si="1"/>
        <v>0</v>
      </c>
      <c r="AW11" s="10">
        <f t="shared" si="2"/>
        <v>1</v>
      </c>
      <c r="AX11" s="10">
        <f t="shared" si="3"/>
        <v>2</v>
      </c>
    </row>
    <row r="12" spans="1:50" ht="24.95" customHeight="1" x14ac:dyDescent="0.15">
      <c r="A12" s="12" t="s">
        <v>14</v>
      </c>
      <c r="B12" s="3">
        <v>1</v>
      </c>
      <c r="C12" s="3">
        <v>1</v>
      </c>
      <c r="D12" s="3">
        <v>2</v>
      </c>
      <c r="E12" s="3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10">
        <f t="shared" si="0"/>
        <v>1</v>
      </c>
      <c r="AV12" s="10">
        <f t="shared" si="1"/>
        <v>0</v>
      </c>
      <c r="AW12" s="10">
        <f t="shared" si="2"/>
        <v>1</v>
      </c>
      <c r="AX12" s="10">
        <f t="shared" si="3"/>
        <v>2</v>
      </c>
    </row>
    <row r="13" spans="1:50" ht="24.95" customHeight="1" x14ac:dyDescent="0.15">
      <c r="A13" s="13" t="s">
        <v>15</v>
      </c>
      <c r="B13" s="4">
        <v>1</v>
      </c>
      <c r="C13" s="4">
        <v>1</v>
      </c>
      <c r="D13" s="4">
        <v>2</v>
      </c>
      <c r="E13" s="4">
        <v>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11">
        <f t="shared" si="0"/>
        <v>1</v>
      </c>
      <c r="AV13" s="11">
        <f t="shared" si="1"/>
        <v>0</v>
      </c>
      <c r="AW13" s="11">
        <f t="shared" si="2"/>
        <v>1</v>
      </c>
      <c r="AX13" s="11">
        <f t="shared" si="3"/>
        <v>2</v>
      </c>
    </row>
    <row r="15" spans="1:50" ht="24.95" customHeight="1" x14ac:dyDescent="0.15">
      <c r="A15" s="7"/>
      <c r="B15" s="7"/>
      <c r="C15" s="7" t="s">
        <v>32</v>
      </c>
      <c r="E15" s="38"/>
      <c r="F15" s="39"/>
      <c r="G15" s="7" t="s">
        <v>32</v>
      </c>
    </row>
    <row r="16" spans="1:50" ht="24.95" customHeight="1" x14ac:dyDescent="0.15">
      <c r="A16" s="14" t="str">
        <f>A4</f>
        <v>受容</v>
      </c>
      <c r="B16" s="3">
        <f>AU4*3+AV4*2+AW4</f>
        <v>4</v>
      </c>
      <c r="C16" s="3">
        <f>B16/((AU4+AV4+AW4+AX4)*3)*100</f>
        <v>33.333333333333329</v>
      </c>
      <c r="E16" s="40" t="str">
        <f>A4</f>
        <v>受容</v>
      </c>
      <c r="F16" s="41"/>
      <c r="G16" s="3">
        <f>C16</f>
        <v>33.333333333333329</v>
      </c>
    </row>
    <row r="17" spans="1:7" ht="24.95" customHeight="1" x14ac:dyDescent="0.15">
      <c r="A17" s="14" t="str">
        <f t="shared" ref="A17:A25" si="4">A5</f>
        <v>安心</v>
      </c>
      <c r="B17" s="3">
        <f t="shared" ref="B17:B25" si="5">AU5*3+AV5*2+AW5</f>
        <v>4</v>
      </c>
      <c r="C17" s="3">
        <f t="shared" ref="C17:C25" si="6">B17/((AU5+AV5+AW5+AX5)*3)*100</f>
        <v>33.333333333333329</v>
      </c>
      <c r="E17" s="40" t="str">
        <f t="shared" ref="E17:E25" si="7">A5</f>
        <v>安心</v>
      </c>
      <c r="F17" s="41"/>
      <c r="G17" s="3">
        <f t="shared" ref="G17:G25" si="8">C17</f>
        <v>33.333333333333329</v>
      </c>
    </row>
    <row r="18" spans="1:7" ht="24.95" customHeight="1" x14ac:dyDescent="0.15">
      <c r="A18" s="14" t="str">
        <f t="shared" si="4"/>
        <v>団結</v>
      </c>
      <c r="B18" s="3">
        <f t="shared" si="5"/>
        <v>4</v>
      </c>
      <c r="C18" s="3">
        <f t="shared" si="6"/>
        <v>33.333333333333329</v>
      </c>
      <c r="E18" s="40" t="str">
        <f t="shared" si="7"/>
        <v>団結</v>
      </c>
      <c r="F18" s="41"/>
      <c r="G18" s="3">
        <f t="shared" si="8"/>
        <v>33.333333333333329</v>
      </c>
    </row>
    <row r="19" spans="1:7" ht="24.95" customHeight="1" x14ac:dyDescent="0.15">
      <c r="A19" s="14" t="str">
        <f t="shared" si="4"/>
        <v>貢献</v>
      </c>
      <c r="B19" s="3">
        <f t="shared" si="5"/>
        <v>4</v>
      </c>
      <c r="C19" s="3">
        <f t="shared" si="6"/>
        <v>33.333333333333329</v>
      </c>
      <c r="E19" s="40" t="str">
        <f t="shared" si="7"/>
        <v>貢献</v>
      </c>
      <c r="F19" s="41"/>
      <c r="G19" s="3">
        <f t="shared" si="8"/>
        <v>33.333333333333329</v>
      </c>
    </row>
    <row r="20" spans="1:7" ht="24.95" customHeight="1" x14ac:dyDescent="0.15">
      <c r="A20" s="14" t="str">
        <f t="shared" si="4"/>
        <v>感謝</v>
      </c>
      <c r="B20" s="3">
        <f t="shared" si="5"/>
        <v>4</v>
      </c>
      <c r="C20" s="3">
        <f t="shared" si="6"/>
        <v>33.333333333333329</v>
      </c>
      <c r="E20" s="40" t="str">
        <f t="shared" si="7"/>
        <v>感謝</v>
      </c>
      <c r="F20" s="41"/>
      <c r="G20" s="3">
        <f t="shared" si="8"/>
        <v>33.333333333333329</v>
      </c>
    </row>
    <row r="21" spans="1:7" ht="24.95" customHeight="1" x14ac:dyDescent="0.15">
      <c r="A21" s="14" t="str">
        <f t="shared" si="4"/>
        <v>承認</v>
      </c>
      <c r="B21" s="3">
        <f t="shared" si="5"/>
        <v>4</v>
      </c>
      <c r="C21" s="3">
        <f t="shared" si="6"/>
        <v>33.333333333333329</v>
      </c>
      <c r="E21" s="40" t="str">
        <f t="shared" si="7"/>
        <v>承認</v>
      </c>
      <c r="F21" s="41"/>
      <c r="G21" s="3">
        <f t="shared" si="8"/>
        <v>33.333333333333329</v>
      </c>
    </row>
    <row r="22" spans="1:7" ht="24.95" customHeight="1" x14ac:dyDescent="0.15">
      <c r="A22" s="14" t="str">
        <f t="shared" si="4"/>
        <v>尊重</v>
      </c>
      <c r="B22" s="3">
        <f t="shared" si="5"/>
        <v>4</v>
      </c>
      <c r="C22" s="3">
        <f t="shared" si="6"/>
        <v>33.333333333333329</v>
      </c>
      <c r="E22" s="40" t="str">
        <f t="shared" si="7"/>
        <v>尊重</v>
      </c>
      <c r="F22" s="41"/>
      <c r="G22" s="3">
        <f t="shared" si="8"/>
        <v>33.333333333333329</v>
      </c>
    </row>
    <row r="23" spans="1:7" ht="24.95" customHeight="1" x14ac:dyDescent="0.15">
      <c r="A23" s="14" t="str">
        <f t="shared" si="4"/>
        <v>共感</v>
      </c>
      <c r="B23" s="3">
        <f t="shared" si="5"/>
        <v>4</v>
      </c>
      <c r="C23" s="3">
        <f t="shared" si="6"/>
        <v>33.333333333333329</v>
      </c>
      <c r="E23" s="40" t="str">
        <f t="shared" si="7"/>
        <v>共感</v>
      </c>
      <c r="F23" s="41"/>
      <c r="G23" s="3">
        <f t="shared" si="8"/>
        <v>33.333333333333329</v>
      </c>
    </row>
    <row r="24" spans="1:7" ht="24.95" customHeight="1" x14ac:dyDescent="0.15">
      <c r="A24" s="14" t="str">
        <f t="shared" si="4"/>
        <v>主張</v>
      </c>
      <c r="B24" s="3">
        <f t="shared" si="5"/>
        <v>4</v>
      </c>
      <c r="C24" s="3">
        <f t="shared" si="6"/>
        <v>33.333333333333329</v>
      </c>
      <c r="E24" s="40" t="str">
        <f t="shared" si="7"/>
        <v>主張</v>
      </c>
      <c r="F24" s="41"/>
      <c r="G24" s="3">
        <f t="shared" si="8"/>
        <v>33.333333333333329</v>
      </c>
    </row>
    <row r="25" spans="1:7" ht="24.95" customHeight="1" x14ac:dyDescent="0.15">
      <c r="A25" s="15" t="str">
        <f t="shared" si="4"/>
        <v>援助希求</v>
      </c>
      <c r="B25" s="4">
        <f t="shared" si="5"/>
        <v>4</v>
      </c>
      <c r="C25" s="4">
        <f t="shared" si="6"/>
        <v>33.333333333333329</v>
      </c>
      <c r="E25" s="42" t="str">
        <f t="shared" si="7"/>
        <v>援助希求</v>
      </c>
      <c r="F25" s="43"/>
      <c r="G25" s="4">
        <f t="shared" si="8"/>
        <v>33.333333333333329</v>
      </c>
    </row>
    <row r="26" spans="1:7" ht="24.95" customHeight="1" x14ac:dyDescent="0.15"/>
    <row r="27" spans="1:7" ht="24.95" customHeight="1" x14ac:dyDescent="0.15"/>
  </sheetData>
  <mergeCells count="11">
    <mergeCell ref="E25:F25"/>
    <mergeCell ref="E16:F16"/>
    <mergeCell ref="E17:F17"/>
    <mergeCell ref="E18:F18"/>
    <mergeCell ref="E19:F19"/>
    <mergeCell ref="E20:F20"/>
    <mergeCell ref="E15:F15"/>
    <mergeCell ref="E21:F21"/>
    <mergeCell ref="E22:F22"/>
    <mergeCell ref="E23:F23"/>
    <mergeCell ref="E24:F24"/>
  </mergeCells>
  <phoneticPr fontId="3"/>
  <dataValidations count="1">
    <dataValidation type="whole" allowBlank="1" showInputMessage="1" showErrorMessage="1" sqref="B4:AT13">
      <formula1>1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view="pageLayout" zoomScaleNormal="100" workbookViewId="0"/>
  </sheetViews>
  <sheetFormatPr defaultColWidth="9" defaultRowHeight="13.5" x14ac:dyDescent="0.15"/>
  <cols>
    <col min="1" max="15" width="7.625" customWidth="1"/>
  </cols>
  <sheetData>
    <row r="1" spans="1:8" ht="18" x14ac:dyDescent="0.15">
      <c r="A1" s="19" t="s">
        <v>47</v>
      </c>
      <c r="B1" s="17"/>
      <c r="C1" s="17"/>
      <c r="D1" s="17"/>
      <c r="E1" s="17"/>
    </row>
    <row r="2" spans="1:8" ht="14.25" x14ac:dyDescent="0.15">
      <c r="A2" s="17"/>
      <c r="B2" s="17"/>
      <c r="C2" s="17"/>
      <c r="D2" s="17"/>
      <c r="E2" s="17"/>
    </row>
    <row r="3" spans="1:8" ht="14.25" x14ac:dyDescent="0.15">
      <c r="A3" s="20"/>
      <c r="B3" s="17" t="s">
        <v>16</v>
      </c>
      <c r="C3" s="20" t="s">
        <v>17</v>
      </c>
      <c r="D3" s="20"/>
      <c r="E3" s="20"/>
      <c r="F3" s="16"/>
      <c r="G3" s="16"/>
      <c r="H3" s="16"/>
    </row>
    <row r="25" spans="1:11" ht="14.25" x14ac:dyDescent="0.15">
      <c r="A25" s="17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14.25" x14ac:dyDescent="0.15">
      <c r="A26" s="18"/>
      <c r="B26" s="23" t="s">
        <v>19</v>
      </c>
      <c r="C26" s="23" t="s">
        <v>20</v>
      </c>
      <c r="D26" s="23" t="s">
        <v>21</v>
      </c>
      <c r="E26" s="23" t="s">
        <v>22</v>
      </c>
      <c r="F26" s="23" t="s">
        <v>23</v>
      </c>
      <c r="G26" s="23" t="s">
        <v>24</v>
      </c>
      <c r="H26" s="23" t="s">
        <v>25</v>
      </c>
      <c r="I26" s="23" t="s">
        <v>26</v>
      </c>
      <c r="J26" s="23" t="s">
        <v>27</v>
      </c>
      <c r="K26" s="24" t="s">
        <v>28</v>
      </c>
    </row>
    <row r="27" spans="1:11" ht="20.25" customHeight="1" x14ac:dyDescent="0.15">
      <c r="A27" s="25" t="s">
        <v>40</v>
      </c>
      <c r="B27" s="21">
        <f>'１回目アンケート入力'!G16</f>
        <v>33.333333333333329</v>
      </c>
      <c r="C27" s="21">
        <f>'１回目アンケート入力'!G17</f>
        <v>33.333333333333329</v>
      </c>
      <c r="D27" s="21">
        <f>'１回目アンケート入力'!G18</f>
        <v>33.333333333333329</v>
      </c>
      <c r="E27" s="21">
        <f>'１回目アンケート入力'!G19</f>
        <v>33.333333333333329</v>
      </c>
      <c r="F27" s="21">
        <f>'１回目アンケート入力'!G20</f>
        <v>33.333333333333329</v>
      </c>
      <c r="G27" s="21">
        <f>'１回目アンケート入力'!G21</f>
        <v>33.333333333333329</v>
      </c>
      <c r="H27" s="21">
        <f>'１回目アンケート入力'!G22</f>
        <v>33.333333333333329</v>
      </c>
      <c r="I27" s="21">
        <f>'１回目アンケート入力'!G23</f>
        <v>33.333333333333329</v>
      </c>
      <c r="J27" s="21">
        <f>'１回目アンケート入力'!G24</f>
        <v>33.333333333333329</v>
      </c>
      <c r="K27" s="22">
        <f>'１回目アンケート入力'!G25</f>
        <v>33.333333333333329</v>
      </c>
    </row>
    <row r="62" spans="1:12" ht="18.75" x14ac:dyDescent="0.15">
      <c r="A62" s="31" t="s">
        <v>30</v>
      </c>
    </row>
    <row r="63" spans="1:12" ht="18.75" x14ac:dyDescent="0.15">
      <c r="A63" s="32" t="s">
        <v>29</v>
      </c>
    </row>
    <row r="64" spans="1:12" x14ac:dyDescent="0.1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x14ac:dyDescent="0.1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x14ac:dyDescent="0.1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 x14ac:dyDescent="0.1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x14ac:dyDescent="0.1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x14ac:dyDescent="0.1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 x14ac:dyDescent="0.1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x14ac:dyDescent="0.1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x14ac:dyDescent="0.1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 x14ac:dyDescent="0.1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x14ac:dyDescent="0.1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 x14ac:dyDescent="0.1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82" spans="1:12" ht="18.75" x14ac:dyDescent="0.15">
      <c r="A82" s="32" t="s">
        <v>31</v>
      </c>
    </row>
    <row r="83" spans="1:12" x14ac:dyDescent="0.15">
      <c r="A83" s="46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</row>
    <row r="84" spans="1:12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</row>
    <row r="85" spans="1:12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1:12" x14ac:dyDescent="0.1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</row>
    <row r="87" spans="1:12" x14ac:dyDescent="0.1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</row>
    <row r="88" spans="1:12" x14ac:dyDescent="0.1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</row>
    <row r="89" spans="1:12" x14ac:dyDescent="0.1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</row>
    <row r="90" spans="1:12" x14ac:dyDescent="0.1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1:12" x14ac:dyDescent="0.1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1:12" x14ac:dyDescent="0.1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2" x14ac:dyDescent="0.1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  <row r="94" spans="1:12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</row>
  </sheetData>
  <mergeCells count="2">
    <mergeCell ref="A64:L78"/>
    <mergeCell ref="A83:L94"/>
  </mergeCells>
  <phoneticPr fontId="3"/>
  <pageMargins left="0.82677165354330717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27"/>
  <sheetViews>
    <sheetView zoomScale="80" zoomScaleNormal="80" workbookViewId="0">
      <selection activeCell="C24" sqref="C24"/>
    </sheetView>
  </sheetViews>
  <sheetFormatPr defaultRowHeight="13.5" x14ac:dyDescent="0.15"/>
  <cols>
    <col min="1" max="1" width="10.625" customWidth="1"/>
    <col min="2" max="46" width="3.625" customWidth="1"/>
    <col min="47" max="50" width="9" style="1"/>
  </cols>
  <sheetData>
    <row r="2" spans="1:50" ht="18.75" x14ac:dyDescent="0.15">
      <c r="A2" s="5" t="s">
        <v>5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  <c r="AP2" s="2">
        <v>41</v>
      </c>
      <c r="AQ2" s="2">
        <v>42</v>
      </c>
      <c r="AR2" s="2">
        <v>43</v>
      </c>
      <c r="AS2" s="2">
        <v>44</v>
      </c>
      <c r="AT2" s="2">
        <v>45</v>
      </c>
      <c r="AU2" s="8"/>
      <c r="AV2" s="8"/>
      <c r="AW2" s="8"/>
      <c r="AX2" s="8"/>
    </row>
    <row r="3" spans="1:50" ht="121.5" customHeight="1" x14ac:dyDescent="0.15">
      <c r="A3" s="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9" t="s">
        <v>8</v>
      </c>
      <c r="AV3" s="9" t="s">
        <v>9</v>
      </c>
      <c r="AW3" s="9" t="s">
        <v>10</v>
      </c>
      <c r="AX3" s="9" t="s">
        <v>11</v>
      </c>
    </row>
    <row r="4" spans="1:50" ht="24.95" customHeight="1" x14ac:dyDescent="0.15">
      <c r="A4" s="12" t="str">
        <f>'１回目アンケート入力'!A4</f>
        <v>受容</v>
      </c>
      <c r="B4" s="3">
        <v>3</v>
      </c>
      <c r="C4" s="3">
        <v>3</v>
      </c>
      <c r="D4" s="3">
        <v>3</v>
      </c>
      <c r="E4" s="3">
        <v>3</v>
      </c>
      <c r="F4" s="3">
        <v>3</v>
      </c>
      <c r="G4" s="3">
        <v>3</v>
      </c>
      <c r="H4" s="3">
        <v>3</v>
      </c>
      <c r="I4" s="3">
        <v>3</v>
      </c>
      <c r="J4" s="3">
        <v>3</v>
      </c>
      <c r="K4" s="3">
        <v>3</v>
      </c>
      <c r="L4" s="3">
        <v>3</v>
      </c>
      <c r="M4" s="3">
        <v>3</v>
      </c>
      <c r="N4" s="3">
        <v>3</v>
      </c>
      <c r="O4" s="3">
        <v>3</v>
      </c>
      <c r="P4" s="3">
        <v>3</v>
      </c>
      <c r="Q4" s="3">
        <v>3</v>
      </c>
      <c r="R4" s="3">
        <v>3</v>
      </c>
      <c r="S4" s="3">
        <v>3</v>
      </c>
      <c r="T4" s="3">
        <v>3</v>
      </c>
      <c r="U4" s="3">
        <v>3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10">
        <f>COUNTIF(B4:AT4,4)</f>
        <v>0</v>
      </c>
      <c r="AV4" s="10">
        <f>COUNTIF(B4:AT4,3)</f>
        <v>20</v>
      </c>
      <c r="AW4" s="10">
        <f>COUNTIF(B4:AT4,2)</f>
        <v>0</v>
      </c>
      <c r="AX4" s="10">
        <f>COUNTIF(B4:AT4,1)</f>
        <v>0</v>
      </c>
    </row>
    <row r="5" spans="1:50" ht="24.95" customHeight="1" x14ac:dyDescent="0.15">
      <c r="A5" s="12" t="str">
        <f>'１回目アンケート入力'!A5</f>
        <v>安心</v>
      </c>
      <c r="B5" s="3">
        <v>3</v>
      </c>
      <c r="C5" s="3">
        <v>3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>
        <v>3</v>
      </c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>
        <v>3</v>
      </c>
      <c r="U5" s="3">
        <v>3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10">
        <f t="shared" ref="AU5:AU13" si="0">COUNTIF(B5:AT5,4)</f>
        <v>0</v>
      </c>
      <c r="AV5" s="10">
        <f t="shared" ref="AV5:AV13" si="1">COUNTIF(B5:AT5,3)</f>
        <v>20</v>
      </c>
      <c r="AW5" s="10">
        <f t="shared" ref="AW5:AW13" si="2">COUNTIF(B5:AT5,2)</f>
        <v>0</v>
      </c>
      <c r="AX5" s="10">
        <f t="shared" ref="AX5:AX13" si="3">COUNTIF(B5:AT5,1)</f>
        <v>0</v>
      </c>
    </row>
    <row r="6" spans="1:50" ht="24.95" customHeight="1" x14ac:dyDescent="0.15">
      <c r="A6" s="12" t="str">
        <f>'１回目アンケート入力'!A6</f>
        <v>団結</v>
      </c>
      <c r="B6" s="3">
        <v>3</v>
      </c>
      <c r="C6" s="3">
        <v>3</v>
      </c>
      <c r="D6" s="3">
        <v>3</v>
      </c>
      <c r="E6" s="3">
        <v>3</v>
      </c>
      <c r="F6" s="3">
        <v>3</v>
      </c>
      <c r="G6" s="3">
        <v>3</v>
      </c>
      <c r="H6" s="3">
        <v>3</v>
      </c>
      <c r="I6" s="3">
        <v>3</v>
      </c>
      <c r="J6" s="3">
        <v>3</v>
      </c>
      <c r="K6" s="3">
        <v>3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10">
        <f t="shared" si="0"/>
        <v>0</v>
      </c>
      <c r="AV6" s="10">
        <f t="shared" si="1"/>
        <v>20</v>
      </c>
      <c r="AW6" s="10">
        <f t="shared" si="2"/>
        <v>0</v>
      </c>
      <c r="AX6" s="10">
        <f t="shared" si="3"/>
        <v>0</v>
      </c>
    </row>
    <row r="7" spans="1:50" ht="24.95" customHeight="1" x14ac:dyDescent="0.15">
      <c r="A7" s="12" t="str">
        <f>'１回目アンケート入力'!A7</f>
        <v>貢献</v>
      </c>
      <c r="B7" s="3">
        <v>3</v>
      </c>
      <c r="C7" s="3">
        <v>3</v>
      </c>
      <c r="D7" s="3">
        <v>3</v>
      </c>
      <c r="E7" s="3">
        <v>3</v>
      </c>
      <c r="F7" s="3">
        <v>3</v>
      </c>
      <c r="G7" s="3">
        <v>3</v>
      </c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10">
        <f t="shared" si="0"/>
        <v>0</v>
      </c>
      <c r="AV7" s="10">
        <f t="shared" si="1"/>
        <v>20</v>
      </c>
      <c r="AW7" s="10">
        <f t="shared" si="2"/>
        <v>0</v>
      </c>
      <c r="AX7" s="10">
        <f t="shared" si="3"/>
        <v>0</v>
      </c>
    </row>
    <row r="8" spans="1:50" ht="24.95" customHeight="1" x14ac:dyDescent="0.15">
      <c r="A8" s="12" t="str">
        <f>'１回目アンケート入力'!A8</f>
        <v>感謝</v>
      </c>
      <c r="B8" s="3">
        <v>3</v>
      </c>
      <c r="C8" s="3">
        <v>3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10">
        <f t="shared" si="0"/>
        <v>0</v>
      </c>
      <c r="AV8" s="10">
        <f t="shared" si="1"/>
        <v>20</v>
      </c>
      <c r="AW8" s="10">
        <f t="shared" si="2"/>
        <v>0</v>
      </c>
      <c r="AX8" s="10">
        <f t="shared" si="3"/>
        <v>0</v>
      </c>
    </row>
    <row r="9" spans="1:50" ht="24.95" customHeight="1" x14ac:dyDescent="0.15">
      <c r="A9" s="12" t="str">
        <f>'１回目アンケート入力'!A9</f>
        <v>承認</v>
      </c>
      <c r="B9" s="3">
        <v>3</v>
      </c>
      <c r="C9" s="3">
        <v>3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>
        <v>3</v>
      </c>
      <c r="J9" s="3">
        <v>3</v>
      </c>
      <c r="K9" s="3">
        <v>3</v>
      </c>
      <c r="L9" s="3">
        <v>3</v>
      </c>
      <c r="M9" s="3">
        <v>3</v>
      </c>
      <c r="N9" s="3">
        <v>3</v>
      </c>
      <c r="O9" s="3">
        <v>3</v>
      </c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3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10">
        <f t="shared" si="0"/>
        <v>0</v>
      </c>
      <c r="AV9" s="10">
        <f t="shared" si="1"/>
        <v>20</v>
      </c>
      <c r="AW9" s="10">
        <f t="shared" si="2"/>
        <v>0</v>
      </c>
      <c r="AX9" s="10">
        <f t="shared" si="3"/>
        <v>0</v>
      </c>
    </row>
    <row r="10" spans="1:50" ht="24.95" customHeight="1" x14ac:dyDescent="0.15">
      <c r="A10" s="12" t="str">
        <f>'１回目アンケート入力'!A10</f>
        <v>尊重</v>
      </c>
      <c r="B10" s="3">
        <v>3</v>
      </c>
      <c r="C10" s="3">
        <v>3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10">
        <f t="shared" si="0"/>
        <v>0</v>
      </c>
      <c r="AV10" s="10">
        <f t="shared" si="1"/>
        <v>20</v>
      </c>
      <c r="AW10" s="10">
        <f t="shared" si="2"/>
        <v>0</v>
      </c>
      <c r="AX10" s="10">
        <f t="shared" si="3"/>
        <v>0</v>
      </c>
    </row>
    <row r="11" spans="1:50" ht="24.95" customHeight="1" x14ac:dyDescent="0.15">
      <c r="A11" s="12" t="str">
        <f>'１回目アンケート入力'!A11</f>
        <v>共感</v>
      </c>
      <c r="B11" s="3">
        <v>3</v>
      </c>
      <c r="C11" s="3">
        <v>3</v>
      </c>
      <c r="D11" s="3">
        <v>3</v>
      </c>
      <c r="E11" s="3">
        <v>3</v>
      </c>
      <c r="F11" s="3">
        <v>3</v>
      </c>
      <c r="G11" s="3">
        <v>3</v>
      </c>
      <c r="H11" s="3">
        <v>3</v>
      </c>
      <c r="I11" s="3">
        <v>3</v>
      </c>
      <c r="J11" s="3">
        <v>3</v>
      </c>
      <c r="K11" s="3">
        <v>3</v>
      </c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10">
        <f t="shared" si="0"/>
        <v>0</v>
      </c>
      <c r="AV11" s="10">
        <f t="shared" si="1"/>
        <v>20</v>
      </c>
      <c r="AW11" s="10">
        <f t="shared" si="2"/>
        <v>0</v>
      </c>
      <c r="AX11" s="10">
        <f t="shared" si="3"/>
        <v>0</v>
      </c>
    </row>
    <row r="12" spans="1:50" ht="24.95" customHeight="1" x14ac:dyDescent="0.15">
      <c r="A12" s="12" t="str">
        <f>'１回目アンケート入力'!A12</f>
        <v>主張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>
        <v>3</v>
      </c>
      <c r="S12" s="3">
        <v>3</v>
      </c>
      <c r="T12" s="3">
        <v>3</v>
      </c>
      <c r="U12" s="3">
        <v>3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10">
        <f t="shared" si="0"/>
        <v>0</v>
      </c>
      <c r="AV12" s="10">
        <f t="shared" si="1"/>
        <v>20</v>
      </c>
      <c r="AW12" s="10">
        <f t="shared" si="2"/>
        <v>0</v>
      </c>
      <c r="AX12" s="10">
        <f t="shared" si="3"/>
        <v>0</v>
      </c>
    </row>
    <row r="13" spans="1:50" ht="24.95" customHeight="1" x14ac:dyDescent="0.15">
      <c r="A13" s="13" t="str">
        <f>'１回目アンケート入力'!A13</f>
        <v>援助希求</v>
      </c>
      <c r="B13" s="4">
        <v>3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11">
        <f t="shared" si="0"/>
        <v>0</v>
      </c>
      <c r="AV13" s="11">
        <f t="shared" si="1"/>
        <v>20</v>
      </c>
      <c r="AW13" s="11">
        <f t="shared" si="2"/>
        <v>0</v>
      </c>
      <c r="AX13" s="11">
        <f t="shared" si="3"/>
        <v>0</v>
      </c>
    </row>
    <row r="15" spans="1:50" ht="24.95" customHeight="1" x14ac:dyDescent="0.15">
      <c r="A15" s="7"/>
      <c r="B15" s="7"/>
      <c r="C15" s="7" t="s">
        <v>41</v>
      </c>
      <c r="E15" s="38"/>
      <c r="F15" s="39"/>
      <c r="G15" s="7" t="s">
        <v>42</v>
      </c>
      <c r="H15" s="7" t="s">
        <v>43</v>
      </c>
    </row>
    <row r="16" spans="1:50" ht="24.95" customHeight="1" x14ac:dyDescent="0.15">
      <c r="A16" s="14" t="str">
        <f>'１回目アンケート入力'!A4</f>
        <v>受容</v>
      </c>
      <c r="B16" s="3">
        <f>AU4*3+AV4*2+AW4</f>
        <v>40</v>
      </c>
      <c r="C16" s="3">
        <f>B16/((AU4+AV4+AW4+AX4)*3)*100</f>
        <v>66.666666666666657</v>
      </c>
      <c r="E16" s="40" t="str">
        <f>'１回目アンケート入力'!A4</f>
        <v>受容</v>
      </c>
      <c r="F16" s="41"/>
      <c r="G16" s="3">
        <f>'１回目アンケート入力'!G16</f>
        <v>33.333333333333329</v>
      </c>
      <c r="H16" s="3">
        <f>C16</f>
        <v>66.666666666666657</v>
      </c>
    </row>
    <row r="17" spans="1:8" ht="24.95" customHeight="1" x14ac:dyDescent="0.15">
      <c r="A17" s="14" t="str">
        <f>'１回目アンケート入力'!A5</f>
        <v>安心</v>
      </c>
      <c r="B17" s="3">
        <f t="shared" ref="B17:B25" si="4">AU5*3+AV5*2+AW5</f>
        <v>40</v>
      </c>
      <c r="C17" s="3">
        <f t="shared" ref="C17:C25" si="5">B17/((AU5+AV5+AW5+AX5)*3)*100</f>
        <v>66.666666666666657</v>
      </c>
      <c r="E17" s="40" t="str">
        <f>'１回目アンケート入力'!A5</f>
        <v>安心</v>
      </c>
      <c r="F17" s="41"/>
      <c r="G17" s="3">
        <f>'１回目アンケート入力'!G17</f>
        <v>33.333333333333329</v>
      </c>
      <c r="H17" s="3">
        <f t="shared" ref="H17:H25" si="6">C17</f>
        <v>66.666666666666657</v>
      </c>
    </row>
    <row r="18" spans="1:8" ht="24.95" customHeight="1" x14ac:dyDescent="0.15">
      <c r="A18" s="14" t="str">
        <f>'１回目アンケート入力'!A6</f>
        <v>団結</v>
      </c>
      <c r="B18" s="3">
        <f t="shared" si="4"/>
        <v>40</v>
      </c>
      <c r="C18" s="3">
        <f t="shared" si="5"/>
        <v>66.666666666666657</v>
      </c>
      <c r="E18" s="40" t="str">
        <f>'１回目アンケート入力'!A6</f>
        <v>団結</v>
      </c>
      <c r="F18" s="41"/>
      <c r="G18" s="3">
        <f>'１回目アンケート入力'!G18</f>
        <v>33.333333333333329</v>
      </c>
      <c r="H18" s="3">
        <f t="shared" si="6"/>
        <v>66.666666666666657</v>
      </c>
    </row>
    <row r="19" spans="1:8" ht="24.95" customHeight="1" x14ac:dyDescent="0.15">
      <c r="A19" s="14" t="str">
        <f>'１回目アンケート入力'!A7</f>
        <v>貢献</v>
      </c>
      <c r="B19" s="3">
        <f t="shared" si="4"/>
        <v>40</v>
      </c>
      <c r="C19" s="3">
        <f t="shared" si="5"/>
        <v>66.666666666666657</v>
      </c>
      <c r="E19" s="40" t="str">
        <f>'１回目アンケート入力'!A7</f>
        <v>貢献</v>
      </c>
      <c r="F19" s="41"/>
      <c r="G19" s="3">
        <f>'１回目アンケート入力'!G19</f>
        <v>33.333333333333329</v>
      </c>
      <c r="H19" s="3">
        <f t="shared" si="6"/>
        <v>66.666666666666657</v>
      </c>
    </row>
    <row r="20" spans="1:8" ht="24.95" customHeight="1" x14ac:dyDescent="0.15">
      <c r="A20" s="14" t="str">
        <f>'１回目アンケート入力'!A8</f>
        <v>感謝</v>
      </c>
      <c r="B20" s="3">
        <f t="shared" si="4"/>
        <v>40</v>
      </c>
      <c r="C20" s="3">
        <f t="shared" si="5"/>
        <v>66.666666666666657</v>
      </c>
      <c r="E20" s="40" t="str">
        <f>'１回目アンケート入力'!A8</f>
        <v>感謝</v>
      </c>
      <c r="F20" s="41"/>
      <c r="G20" s="3">
        <f>'１回目アンケート入力'!G20</f>
        <v>33.333333333333329</v>
      </c>
      <c r="H20" s="3">
        <f t="shared" si="6"/>
        <v>66.666666666666657</v>
      </c>
    </row>
    <row r="21" spans="1:8" ht="24.95" customHeight="1" x14ac:dyDescent="0.15">
      <c r="A21" s="14" t="str">
        <f>'１回目アンケート入力'!A9</f>
        <v>承認</v>
      </c>
      <c r="B21" s="3">
        <f t="shared" si="4"/>
        <v>40</v>
      </c>
      <c r="C21" s="3">
        <f t="shared" si="5"/>
        <v>66.666666666666657</v>
      </c>
      <c r="E21" s="40" t="str">
        <f>'１回目アンケート入力'!A9</f>
        <v>承認</v>
      </c>
      <c r="F21" s="41"/>
      <c r="G21" s="3">
        <f>'１回目アンケート入力'!G21</f>
        <v>33.333333333333329</v>
      </c>
      <c r="H21" s="3">
        <f t="shared" si="6"/>
        <v>66.666666666666657</v>
      </c>
    </row>
    <row r="22" spans="1:8" ht="24.95" customHeight="1" x14ac:dyDescent="0.15">
      <c r="A22" s="14" t="str">
        <f>'１回目アンケート入力'!A10</f>
        <v>尊重</v>
      </c>
      <c r="B22" s="3">
        <f t="shared" si="4"/>
        <v>40</v>
      </c>
      <c r="C22" s="3">
        <f t="shared" si="5"/>
        <v>66.666666666666657</v>
      </c>
      <c r="E22" s="40" t="str">
        <f>'１回目アンケート入力'!A10</f>
        <v>尊重</v>
      </c>
      <c r="F22" s="41"/>
      <c r="G22" s="3">
        <f>'１回目アンケート入力'!G22</f>
        <v>33.333333333333329</v>
      </c>
      <c r="H22" s="3">
        <f t="shared" si="6"/>
        <v>66.666666666666657</v>
      </c>
    </row>
    <row r="23" spans="1:8" ht="24.95" customHeight="1" x14ac:dyDescent="0.15">
      <c r="A23" s="14" t="str">
        <f>'１回目アンケート入力'!A11</f>
        <v>共感</v>
      </c>
      <c r="B23" s="3">
        <f t="shared" si="4"/>
        <v>40</v>
      </c>
      <c r="C23" s="3">
        <f t="shared" si="5"/>
        <v>66.666666666666657</v>
      </c>
      <c r="E23" s="40" t="str">
        <f>'１回目アンケート入力'!A11</f>
        <v>共感</v>
      </c>
      <c r="F23" s="41"/>
      <c r="G23" s="3">
        <f>'１回目アンケート入力'!G23</f>
        <v>33.333333333333329</v>
      </c>
      <c r="H23" s="3">
        <f t="shared" si="6"/>
        <v>66.666666666666657</v>
      </c>
    </row>
    <row r="24" spans="1:8" ht="24.95" customHeight="1" x14ac:dyDescent="0.15">
      <c r="A24" s="14" t="str">
        <f>'１回目アンケート入力'!A12</f>
        <v>主張</v>
      </c>
      <c r="B24" s="3">
        <f t="shared" si="4"/>
        <v>40</v>
      </c>
      <c r="C24" s="3">
        <f t="shared" si="5"/>
        <v>66.666666666666657</v>
      </c>
      <c r="E24" s="40" t="str">
        <f>'１回目アンケート入力'!A12</f>
        <v>主張</v>
      </c>
      <c r="F24" s="41"/>
      <c r="G24" s="3">
        <f>'１回目アンケート入力'!G24</f>
        <v>33.333333333333329</v>
      </c>
      <c r="H24" s="3">
        <f t="shared" si="6"/>
        <v>66.666666666666657</v>
      </c>
    </row>
    <row r="25" spans="1:8" ht="24.95" customHeight="1" x14ac:dyDescent="0.15">
      <c r="A25" s="15" t="str">
        <f>'１回目アンケート入力'!A13</f>
        <v>援助希求</v>
      </c>
      <c r="B25" s="4">
        <f t="shared" si="4"/>
        <v>40</v>
      </c>
      <c r="C25" s="4">
        <f t="shared" si="5"/>
        <v>66.666666666666657</v>
      </c>
      <c r="E25" s="42" t="str">
        <f>'１回目アンケート入力'!A13</f>
        <v>援助希求</v>
      </c>
      <c r="F25" s="43"/>
      <c r="G25" s="4">
        <f>'１回目アンケート入力'!G25</f>
        <v>33.333333333333329</v>
      </c>
      <c r="H25" s="4">
        <f t="shared" si="6"/>
        <v>66.666666666666657</v>
      </c>
    </row>
    <row r="26" spans="1:8" ht="24.95" customHeight="1" x14ac:dyDescent="0.15"/>
    <row r="27" spans="1:8" ht="24.95" customHeight="1" x14ac:dyDescent="0.15"/>
  </sheetData>
  <mergeCells count="11">
    <mergeCell ref="E20:F20"/>
    <mergeCell ref="E15:F15"/>
    <mergeCell ref="E16:F16"/>
    <mergeCell ref="E17:F17"/>
    <mergeCell ref="E18:F18"/>
    <mergeCell ref="E19:F19"/>
    <mergeCell ref="E21:F21"/>
    <mergeCell ref="E22:F22"/>
    <mergeCell ref="E23:F23"/>
    <mergeCell ref="E24:F24"/>
    <mergeCell ref="E25:F25"/>
  </mergeCells>
  <phoneticPr fontId="3"/>
  <dataValidations count="1">
    <dataValidation type="whole" allowBlank="1" showInputMessage="1" showErrorMessage="1" sqref="B4:AT13">
      <formula1>1</formula1>
      <formula2>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Layout" zoomScaleNormal="100" workbookViewId="0"/>
  </sheetViews>
  <sheetFormatPr defaultColWidth="9" defaultRowHeight="13.5" x14ac:dyDescent="0.15"/>
  <cols>
    <col min="1" max="15" width="7.625" customWidth="1"/>
  </cols>
  <sheetData>
    <row r="1" spans="1:8" ht="18" x14ac:dyDescent="0.15">
      <c r="A1" s="19" t="s">
        <v>46</v>
      </c>
      <c r="B1" s="17"/>
      <c r="C1" s="17"/>
      <c r="D1" s="17"/>
      <c r="E1" s="17"/>
    </row>
    <row r="2" spans="1:8" ht="14.25" x14ac:dyDescent="0.15">
      <c r="A2" s="17"/>
      <c r="B2" s="17"/>
      <c r="C2" s="17"/>
      <c r="D2" s="17"/>
      <c r="E2" s="17"/>
    </row>
    <row r="3" spans="1:8" ht="14.25" x14ac:dyDescent="0.15">
      <c r="A3" s="20"/>
      <c r="B3" s="17" t="s">
        <v>16</v>
      </c>
      <c r="C3" s="20" t="s">
        <v>17</v>
      </c>
      <c r="D3" s="20"/>
      <c r="E3" s="20"/>
      <c r="F3" s="16"/>
      <c r="G3" s="16"/>
      <c r="H3" s="16"/>
    </row>
    <row r="25" spans="1:11" ht="14.25" x14ac:dyDescent="0.15">
      <c r="A25" s="17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14.25" x14ac:dyDescent="0.15">
      <c r="A26" s="18"/>
      <c r="B26" s="23" t="s">
        <v>19</v>
      </c>
      <c r="C26" s="23" t="s">
        <v>20</v>
      </c>
      <c r="D26" s="23" t="s">
        <v>21</v>
      </c>
      <c r="E26" s="23" t="s">
        <v>22</v>
      </c>
      <c r="F26" s="23" t="s">
        <v>23</v>
      </c>
      <c r="G26" s="23" t="s">
        <v>24</v>
      </c>
      <c r="H26" s="23" t="s">
        <v>25</v>
      </c>
      <c r="I26" s="23" t="s">
        <v>26</v>
      </c>
      <c r="J26" s="23" t="s">
        <v>27</v>
      </c>
      <c r="K26" s="24" t="s">
        <v>28</v>
      </c>
    </row>
    <row r="27" spans="1:11" ht="20.25" customHeight="1" x14ac:dyDescent="0.15">
      <c r="A27" s="33" t="s">
        <v>33</v>
      </c>
      <c r="B27" s="28">
        <f>'１回目アンケート入力'!G16</f>
        <v>33.333333333333329</v>
      </c>
      <c r="C27" s="28">
        <f>'１回目アンケート入力'!G17</f>
        <v>33.333333333333329</v>
      </c>
      <c r="D27" s="28">
        <f>'１回目アンケート入力'!G18</f>
        <v>33.333333333333329</v>
      </c>
      <c r="E27" s="28">
        <f>'１回目アンケート入力'!G19</f>
        <v>33.333333333333329</v>
      </c>
      <c r="F27" s="28">
        <f>'１回目アンケート入力'!G20</f>
        <v>33.333333333333329</v>
      </c>
      <c r="G27" s="28">
        <f>'１回目アンケート入力'!G21</f>
        <v>33.333333333333329</v>
      </c>
      <c r="H27" s="28">
        <f>'１回目アンケート入力'!G22</f>
        <v>33.333333333333329</v>
      </c>
      <c r="I27" s="28">
        <f>'１回目アンケート入力'!G23</f>
        <v>33.333333333333329</v>
      </c>
      <c r="J27" s="28">
        <f>'１回目アンケート入力'!G24</f>
        <v>33.333333333333329</v>
      </c>
      <c r="K27" s="29">
        <f>'１回目アンケート入力'!G25</f>
        <v>33.333333333333329</v>
      </c>
    </row>
    <row r="28" spans="1:11" ht="20.25" customHeight="1" x14ac:dyDescent="0.15">
      <c r="A28" s="34" t="s">
        <v>34</v>
      </c>
      <c r="B28" s="21">
        <f>'２回目アンケート入力'!$H$16</f>
        <v>66.666666666666657</v>
      </c>
      <c r="C28" s="21">
        <f>'２回目アンケート入力'!$H$17</f>
        <v>66.666666666666657</v>
      </c>
      <c r="D28" s="21">
        <f>'２回目アンケート入力'!$H$18</f>
        <v>66.666666666666657</v>
      </c>
      <c r="E28" s="21">
        <f>'２回目アンケート入力'!$H$19</f>
        <v>66.666666666666657</v>
      </c>
      <c r="F28" s="21">
        <f>'２回目アンケート入力'!$H$20</f>
        <v>66.666666666666657</v>
      </c>
      <c r="G28" s="21">
        <f>'２回目アンケート入力'!$H$21</f>
        <v>66.666666666666657</v>
      </c>
      <c r="H28" s="21">
        <f>'２回目アンケート入力'!$H$22</f>
        <v>66.666666666666657</v>
      </c>
      <c r="I28" s="21">
        <f>'２回目アンケート入力'!$H$23</f>
        <v>66.666666666666657</v>
      </c>
      <c r="J28" s="21">
        <f>'２回目アンケート入力'!$H$24</f>
        <v>66.666666666666657</v>
      </c>
      <c r="K28" s="22">
        <f>'２回目アンケート入力'!$H$25</f>
        <v>66.666666666666657</v>
      </c>
    </row>
    <row r="61" spans="1:12" ht="18.75" x14ac:dyDescent="0.15">
      <c r="A61" s="31" t="s">
        <v>30</v>
      </c>
    </row>
    <row r="62" spans="1:12" ht="18.75" x14ac:dyDescent="0.15">
      <c r="A62" s="32" t="s">
        <v>29</v>
      </c>
    </row>
    <row r="63" spans="1:12" x14ac:dyDescent="0.1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x14ac:dyDescent="0.1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x14ac:dyDescent="0.1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x14ac:dyDescent="0.1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 x14ac:dyDescent="0.1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x14ac:dyDescent="0.1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x14ac:dyDescent="0.1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 x14ac:dyDescent="0.1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x14ac:dyDescent="0.1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x14ac:dyDescent="0.1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 x14ac:dyDescent="0.1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x14ac:dyDescent="0.1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 x14ac:dyDescent="0.1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ht="6" customHeight="1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81" spans="1:12" ht="18.75" x14ac:dyDescent="0.15">
      <c r="A81" s="32" t="s">
        <v>31</v>
      </c>
    </row>
    <row r="82" spans="1:12" x14ac:dyDescent="0.15">
      <c r="A82" s="46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</row>
    <row r="83" spans="1:12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</row>
    <row r="84" spans="1:12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</row>
    <row r="85" spans="1:12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1:12" x14ac:dyDescent="0.1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</row>
    <row r="87" spans="1:12" x14ac:dyDescent="0.1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</row>
    <row r="88" spans="1:12" x14ac:dyDescent="0.1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</row>
    <row r="89" spans="1:12" x14ac:dyDescent="0.1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</row>
    <row r="90" spans="1:12" x14ac:dyDescent="0.1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1:12" x14ac:dyDescent="0.1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1:12" x14ac:dyDescent="0.1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2" x14ac:dyDescent="0.1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</sheetData>
  <mergeCells count="2">
    <mergeCell ref="A63:L77"/>
    <mergeCell ref="A82:L93"/>
  </mergeCells>
  <phoneticPr fontId="3"/>
  <pageMargins left="0.82677165354330717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27"/>
  <sheetViews>
    <sheetView topLeftCell="C22" zoomScale="80" zoomScaleNormal="80" workbookViewId="0">
      <selection activeCell="AV25" sqref="AV25"/>
    </sheetView>
  </sheetViews>
  <sheetFormatPr defaultRowHeight="13.5" x14ac:dyDescent="0.15"/>
  <cols>
    <col min="1" max="1" width="10.625" customWidth="1"/>
    <col min="2" max="46" width="3.625" customWidth="1"/>
    <col min="47" max="50" width="9" style="1"/>
  </cols>
  <sheetData>
    <row r="2" spans="1:50" ht="18.75" x14ac:dyDescent="0.15">
      <c r="A2" s="5" t="s">
        <v>5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  <c r="AP2" s="2">
        <v>41</v>
      </c>
      <c r="AQ2" s="2">
        <v>42</v>
      </c>
      <c r="AR2" s="2">
        <v>43</v>
      </c>
      <c r="AS2" s="2">
        <v>44</v>
      </c>
      <c r="AT2" s="2">
        <v>45</v>
      </c>
      <c r="AU2" s="8"/>
      <c r="AV2" s="8"/>
      <c r="AW2" s="8"/>
      <c r="AX2" s="8"/>
    </row>
    <row r="3" spans="1:50" ht="121.5" customHeight="1" x14ac:dyDescent="0.15">
      <c r="A3" s="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9" t="s">
        <v>8</v>
      </c>
      <c r="AV3" s="9" t="s">
        <v>9</v>
      </c>
      <c r="AW3" s="9" t="s">
        <v>10</v>
      </c>
      <c r="AX3" s="9" t="s">
        <v>11</v>
      </c>
    </row>
    <row r="4" spans="1:50" ht="24.95" customHeight="1" x14ac:dyDescent="0.15">
      <c r="A4" s="12" t="str">
        <f>'１回目アンケート入力'!A4</f>
        <v>受容</v>
      </c>
      <c r="B4" s="3">
        <v>4</v>
      </c>
      <c r="C4" s="3">
        <v>4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3</v>
      </c>
      <c r="M4" s="3">
        <v>3</v>
      </c>
      <c r="N4" s="3">
        <v>3</v>
      </c>
      <c r="O4" s="3">
        <v>3</v>
      </c>
      <c r="P4" s="3">
        <v>3</v>
      </c>
      <c r="Q4" s="3">
        <v>3</v>
      </c>
      <c r="R4" s="3">
        <v>3</v>
      </c>
      <c r="S4" s="3">
        <v>3</v>
      </c>
      <c r="T4" s="3">
        <v>3</v>
      </c>
      <c r="U4" s="3">
        <v>3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10">
        <f>COUNTIF(B4:AT4,4)</f>
        <v>10</v>
      </c>
      <c r="AV4" s="10">
        <f>COUNTIF(B4:AT4,3)</f>
        <v>10</v>
      </c>
      <c r="AW4" s="10">
        <f>COUNTIF(B4:AT4,2)</f>
        <v>0</v>
      </c>
      <c r="AX4" s="10">
        <f>COUNTIF(B4:AT4,1)</f>
        <v>0</v>
      </c>
    </row>
    <row r="5" spans="1:50" ht="24.95" customHeight="1" x14ac:dyDescent="0.15">
      <c r="A5" s="12" t="str">
        <f>'１回目アンケート入力'!A5</f>
        <v>安心</v>
      </c>
      <c r="B5" s="3">
        <v>4</v>
      </c>
      <c r="C5" s="3">
        <v>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>
        <v>3</v>
      </c>
      <c r="U5" s="3">
        <v>3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10">
        <f t="shared" ref="AU5:AU13" si="0">COUNTIF(B5:AT5,4)</f>
        <v>10</v>
      </c>
      <c r="AV5" s="10">
        <f t="shared" ref="AV5:AV13" si="1">COUNTIF(B5:AT5,3)</f>
        <v>10</v>
      </c>
      <c r="AW5" s="10">
        <f t="shared" ref="AW5:AW13" si="2">COUNTIF(B5:AT5,2)</f>
        <v>0</v>
      </c>
      <c r="AX5" s="10">
        <f t="shared" ref="AX5:AX13" si="3">COUNTIF(B5:AT5,1)</f>
        <v>0</v>
      </c>
    </row>
    <row r="6" spans="1:50" ht="24.95" customHeight="1" x14ac:dyDescent="0.15">
      <c r="A6" s="12" t="str">
        <f>'１回目アンケート入力'!A6</f>
        <v>団結</v>
      </c>
      <c r="B6" s="3">
        <v>4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10">
        <f t="shared" si="0"/>
        <v>10</v>
      </c>
      <c r="AV6" s="10">
        <f t="shared" si="1"/>
        <v>10</v>
      </c>
      <c r="AW6" s="10">
        <f t="shared" si="2"/>
        <v>0</v>
      </c>
      <c r="AX6" s="10">
        <f t="shared" si="3"/>
        <v>0</v>
      </c>
    </row>
    <row r="7" spans="1:50" ht="24.95" customHeight="1" x14ac:dyDescent="0.15">
      <c r="A7" s="12" t="str">
        <f>'１回目アンケート入力'!A7</f>
        <v>貢献</v>
      </c>
      <c r="B7" s="3">
        <v>4</v>
      </c>
      <c r="C7" s="3">
        <v>4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10">
        <f t="shared" si="0"/>
        <v>10</v>
      </c>
      <c r="AV7" s="10">
        <f t="shared" si="1"/>
        <v>10</v>
      </c>
      <c r="AW7" s="10">
        <f t="shared" si="2"/>
        <v>0</v>
      </c>
      <c r="AX7" s="10">
        <f t="shared" si="3"/>
        <v>0</v>
      </c>
    </row>
    <row r="8" spans="1:50" ht="24.95" customHeight="1" x14ac:dyDescent="0.15">
      <c r="A8" s="12" t="str">
        <f>'１回目アンケート入力'!A8</f>
        <v>感謝</v>
      </c>
      <c r="B8" s="3">
        <v>4</v>
      </c>
      <c r="C8" s="3">
        <v>4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10">
        <f t="shared" si="0"/>
        <v>10</v>
      </c>
      <c r="AV8" s="10">
        <f t="shared" si="1"/>
        <v>10</v>
      </c>
      <c r="AW8" s="10">
        <f t="shared" si="2"/>
        <v>0</v>
      </c>
      <c r="AX8" s="10">
        <f t="shared" si="3"/>
        <v>0</v>
      </c>
    </row>
    <row r="9" spans="1:50" ht="24.95" customHeight="1" x14ac:dyDescent="0.15">
      <c r="A9" s="12" t="str">
        <f>'１回目アンケート入力'!A9</f>
        <v>承認</v>
      </c>
      <c r="B9" s="3">
        <v>4</v>
      </c>
      <c r="C9" s="3">
        <v>4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3</v>
      </c>
      <c r="M9" s="3">
        <v>3</v>
      </c>
      <c r="N9" s="3">
        <v>3</v>
      </c>
      <c r="O9" s="3">
        <v>3</v>
      </c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3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10">
        <f t="shared" si="0"/>
        <v>10</v>
      </c>
      <c r="AV9" s="10">
        <f t="shared" si="1"/>
        <v>10</v>
      </c>
      <c r="AW9" s="10">
        <f t="shared" si="2"/>
        <v>0</v>
      </c>
      <c r="AX9" s="10">
        <f t="shared" si="3"/>
        <v>0</v>
      </c>
    </row>
    <row r="10" spans="1:50" ht="24.95" customHeight="1" x14ac:dyDescent="0.15">
      <c r="A10" s="12" t="str">
        <f>'１回目アンケート入力'!A10</f>
        <v>尊重</v>
      </c>
      <c r="B10" s="3">
        <v>4</v>
      </c>
      <c r="C10" s="3">
        <v>4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10">
        <f t="shared" si="0"/>
        <v>10</v>
      </c>
      <c r="AV10" s="10">
        <f t="shared" si="1"/>
        <v>10</v>
      </c>
      <c r="AW10" s="10">
        <f t="shared" si="2"/>
        <v>0</v>
      </c>
      <c r="AX10" s="10">
        <f t="shared" si="3"/>
        <v>0</v>
      </c>
    </row>
    <row r="11" spans="1:50" ht="24.95" customHeight="1" x14ac:dyDescent="0.15">
      <c r="A11" s="12" t="str">
        <f>'１回目アンケート入力'!A11</f>
        <v>共感</v>
      </c>
      <c r="B11" s="3">
        <v>4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10">
        <f t="shared" si="0"/>
        <v>10</v>
      </c>
      <c r="AV11" s="10">
        <f t="shared" si="1"/>
        <v>10</v>
      </c>
      <c r="AW11" s="10">
        <f t="shared" si="2"/>
        <v>0</v>
      </c>
      <c r="AX11" s="10">
        <f t="shared" si="3"/>
        <v>0</v>
      </c>
    </row>
    <row r="12" spans="1:50" ht="24.95" customHeight="1" x14ac:dyDescent="0.15">
      <c r="A12" s="12" t="str">
        <f>'１回目アンケート入力'!A12</f>
        <v>主張</v>
      </c>
      <c r="B12" s="3">
        <v>4</v>
      </c>
      <c r="C12" s="3">
        <v>4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>
        <v>3</v>
      </c>
      <c r="S12" s="3">
        <v>3</v>
      </c>
      <c r="T12" s="3">
        <v>3</v>
      </c>
      <c r="U12" s="3">
        <v>3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10">
        <f t="shared" si="0"/>
        <v>10</v>
      </c>
      <c r="AV12" s="10">
        <f t="shared" si="1"/>
        <v>10</v>
      </c>
      <c r="AW12" s="10">
        <f t="shared" si="2"/>
        <v>0</v>
      </c>
      <c r="AX12" s="10">
        <f t="shared" si="3"/>
        <v>0</v>
      </c>
    </row>
    <row r="13" spans="1:50" ht="24.95" customHeight="1" x14ac:dyDescent="0.15">
      <c r="A13" s="13" t="str">
        <f>'１回目アンケート入力'!A13</f>
        <v>援助希求</v>
      </c>
      <c r="B13" s="4">
        <v>4</v>
      </c>
      <c r="C13" s="4">
        <v>4</v>
      </c>
      <c r="D13" s="4">
        <v>4</v>
      </c>
      <c r="E13" s="4">
        <v>4</v>
      </c>
      <c r="F13" s="4">
        <v>4</v>
      </c>
      <c r="G13" s="4">
        <v>4</v>
      </c>
      <c r="H13" s="4">
        <v>4</v>
      </c>
      <c r="I13" s="4">
        <v>4</v>
      </c>
      <c r="J13" s="4">
        <v>4</v>
      </c>
      <c r="K13" s="4">
        <v>4</v>
      </c>
      <c r="L13" s="4">
        <v>3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11">
        <f t="shared" si="0"/>
        <v>10</v>
      </c>
      <c r="AV13" s="11">
        <f t="shared" si="1"/>
        <v>10</v>
      </c>
      <c r="AW13" s="11">
        <f t="shared" si="2"/>
        <v>0</v>
      </c>
      <c r="AX13" s="11">
        <f t="shared" si="3"/>
        <v>0</v>
      </c>
    </row>
    <row r="15" spans="1:50" ht="24.95" customHeight="1" x14ac:dyDescent="0.15">
      <c r="A15" s="7"/>
      <c r="B15" s="7"/>
      <c r="C15" s="7" t="s">
        <v>43</v>
      </c>
      <c r="E15" s="38"/>
      <c r="F15" s="39"/>
      <c r="G15" s="7" t="s">
        <v>43</v>
      </c>
      <c r="H15" s="7" t="s">
        <v>44</v>
      </c>
    </row>
    <row r="16" spans="1:50" ht="24.95" customHeight="1" x14ac:dyDescent="0.15">
      <c r="A16" s="14" t="str">
        <f>'１回目アンケート入力'!A16</f>
        <v>受容</v>
      </c>
      <c r="B16" s="3">
        <f>AU4*3+AV4*2+AW4</f>
        <v>50</v>
      </c>
      <c r="C16" s="3">
        <f>B16/((AU4+AV4+AW4+AX4)*3)*100</f>
        <v>83.333333333333343</v>
      </c>
      <c r="E16" s="40" t="str">
        <f>'１回目アンケート入力'!E16:F16</f>
        <v>受容</v>
      </c>
      <c r="F16" s="41"/>
      <c r="G16" s="3">
        <f>'２回目アンケート入力'!C16</f>
        <v>66.666666666666657</v>
      </c>
      <c r="H16" s="3">
        <f>C16</f>
        <v>83.333333333333343</v>
      </c>
    </row>
    <row r="17" spans="1:8" ht="24.95" customHeight="1" x14ac:dyDescent="0.15">
      <c r="A17" s="14" t="str">
        <f>'１回目アンケート入力'!A17</f>
        <v>安心</v>
      </c>
      <c r="B17" s="3">
        <f t="shared" ref="B17:B25" si="4">AU5*3+AV5*2+AW5</f>
        <v>50</v>
      </c>
      <c r="C17" s="3">
        <f t="shared" ref="C17:C25" si="5">B17/((AU5+AV5+AW5+AX5)*3)*100</f>
        <v>83.333333333333343</v>
      </c>
      <c r="E17" s="40" t="str">
        <f>'１回目アンケート入力'!E17:F17</f>
        <v>安心</v>
      </c>
      <c r="F17" s="41"/>
      <c r="G17" s="3">
        <f>'２回目アンケート入力'!C17</f>
        <v>66.666666666666657</v>
      </c>
      <c r="H17" s="3">
        <f t="shared" ref="H17:H25" si="6">C17</f>
        <v>83.333333333333343</v>
      </c>
    </row>
    <row r="18" spans="1:8" ht="24.95" customHeight="1" x14ac:dyDescent="0.15">
      <c r="A18" s="14" t="str">
        <f>'１回目アンケート入力'!A18</f>
        <v>団結</v>
      </c>
      <c r="B18" s="3">
        <f t="shared" si="4"/>
        <v>50</v>
      </c>
      <c r="C18" s="3">
        <f t="shared" si="5"/>
        <v>83.333333333333343</v>
      </c>
      <c r="E18" s="40" t="str">
        <f>'１回目アンケート入力'!E18:F18</f>
        <v>団結</v>
      </c>
      <c r="F18" s="41"/>
      <c r="G18" s="3">
        <f>'２回目アンケート入力'!C18</f>
        <v>66.666666666666657</v>
      </c>
      <c r="H18" s="3">
        <f t="shared" si="6"/>
        <v>83.333333333333343</v>
      </c>
    </row>
    <row r="19" spans="1:8" ht="24.95" customHeight="1" x14ac:dyDescent="0.15">
      <c r="A19" s="14" t="str">
        <f>'１回目アンケート入力'!A19</f>
        <v>貢献</v>
      </c>
      <c r="B19" s="3">
        <f t="shared" si="4"/>
        <v>50</v>
      </c>
      <c r="C19" s="3">
        <f t="shared" si="5"/>
        <v>83.333333333333343</v>
      </c>
      <c r="E19" s="40" t="str">
        <f>'１回目アンケート入力'!E19:F19</f>
        <v>貢献</v>
      </c>
      <c r="F19" s="41"/>
      <c r="G19" s="3">
        <f>'２回目アンケート入力'!C19</f>
        <v>66.666666666666657</v>
      </c>
      <c r="H19" s="3">
        <f t="shared" si="6"/>
        <v>83.333333333333343</v>
      </c>
    </row>
    <row r="20" spans="1:8" ht="24.95" customHeight="1" x14ac:dyDescent="0.15">
      <c r="A20" s="14" t="str">
        <f>'１回目アンケート入力'!A20</f>
        <v>感謝</v>
      </c>
      <c r="B20" s="3">
        <f t="shared" si="4"/>
        <v>50</v>
      </c>
      <c r="C20" s="3">
        <f t="shared" si="5"/>
        <v>83.333333333333343</v>
      </c>
      <c r="E20" s="40" t="str">
        <f>'１回目アンケート入力'!E20:F20</f>
        <v>感謝</v>
      </c>
      <c r="F20" s="41"/>
      <c r="G20" s="3">
        <f>'２回目アンケート入力'!C20</f>
        <v>66.666666666666657</v>
      </c>
      <c r="H20" s="3">
        <f t="shared" si="6"/>
        <v>83.333333333333343</v>
      </c>
    </row>
    <row r="21" spans="1:8" ht="24.95" customHeight="1" x14ac:dyDescent="0.15">
      <c r="A21" s="14" t="str">
        <f>'１回目アンケート入力'!A21</f>
        <v>承認</v>
      </c>
      <c r="B21" s="3">
        <f t="shared" si="4"/>
        <v>50</v>
      </c>
      <c r="C21" s="3">
        <f t="shared" si="5"/>
        <v>83.333333333333343</v>
      </c>
      <c r="E21" s="40" t="str">
        <f>'１回目アンケート入力'!E21:F21</f>
        <v>承認</v>
      </c>
      <c r="F21" s="41"/>
      <c r="G21" s="3">
        <f>'２回目アンケート入力'!C21</f>
        <v>66.666666666666657</v>
      </c>
      <c r="H21" s="3">
        <f t="shared" si="6"/>
        <v>83.333333333333343</v>
      </c>
    </row>
    <row r="22" spans="1:8" ht="24.95" customHeight="1" x14ac:dyDescent="0.15">
      <c r="A22" s="14" t="str">
        <f>'１回目アンケート入力'!A22</f>
        <v>尊重</v>
      </c>
      <c r="B22" s="3">
        <f t="shared" si="4"/>
        <v>50</v>
      </c>
      <c r="C22" s="3">
        <f t="shared" si="5"/>
        <v>83.333333333333343</v>
      </c>
      <c r="E22" s="40" t="str">
        <f>'１回目アンケート入力'!E22:F22</f>
        <v>尊重</v>
      </c>
      <c r="F22" s="41"/>
      <c r="G22" s="3">
        <f>'２回目アンケート入力'!C22</f>
        <v>66.666666666666657</v>
      </c>
      <c r="H22" s="3">
        <f t="shared" si="6"/>
        <v>83.333333333333343</v>
      </c>
    </row>
    <row r="23" spans="1:8" ht="24.95" customHeight="1" x14ac:dyDescent="0.15">
      <c r="A23" s="14" t="str">
        <f>'１回目アンケート入力'!A23</f>
        <v>共感</v>
      </c>
      <c r="B23" s="3">
        <f t="shared" si="4"/>
        <v>50</v>
      </c>
      <c r="C23" s="3">
        <f t="shared" si="5"/>
        <v>83.333333333333343</v>
      </c>
      <c r="E23" s="40" t="str">
        <f>'１回目アンケート入力'!E23:F23</f>
        <v>共感</v>
      </c>
      <c r="F23" s="41"/>
      <c r="G23" s="3">
        <f>'２回目アンケート入力'!C23</f>
        <v>66.666666666666657</v>
      </c>
      <c r="H23" s="3">
        <f t="shared" si="6"/>
        <v>83.333333333333343</v>
      </c>
    </row>
    <row r="24" spans="1:8" ht="24.95" customHeight="1" x14ac:dyDescent="0.15">
      <c r="A24" s="14" t="str">
        <f>'１回目アンケート入力'!A24</f>
        <v>主張</v>
      </c>
      <c r="B24" s="3">
        <f t="shared" si="4"/>
        <v>50</v>
      </c>
      <c r="C24" s="3">
        <f t="shared" si="5"/>
        <v>83.333333333333343</v>
      </c>
      <c r="E24" s="40" t="str">
        <f>'１回目アンケート入力'!E24:F24</f>
        <v>主張</v>
      </c>
      <c r="F24" s="41"/>
      <c r="G24" s="3">
        <f>'２回目アンケート入力'!C24</f>
        <v>66.666666666666657</v>
      </c>
      <c r="H24" s="3">
        <f t="shared" si="6"/>
        <v>83.333333333333343</v>
      </c>
    </row>
    <row r="25" spans="1:8" ht="24.95" customHeight="1" x14ac:dyDescent="0.15">
      <c r="A25" s="15" t="str">
        <f>'１回目アンケート入力'!A25</f>
        <v>援助希求</v>
      </c>
      <c r="B25" s="4">
        <f t="shared" si="4"/>
        <v>50</v>
      </c>
      <c r="C25" s="4">
        <f t="shared" si="5"/>
        <v>83.333333333333343</v>
      </c>
      <c r="E25" s="42" t="str">
        <f>'１回目アンケート入力'!E25:F25</f>
        <v>援助希求</v>
      </c>
      <c r="F25" s="43"/>
      <c r="G25" s="4">
        <f>'２回目アンケート入力'!C25</f>
        <v>66.666666666666657</v>
      </c>
      <c r="H25" s="4">
        <f t="shared" si="6"/>
        <v>83.333333333333343</v>
      </c>
    </row>
    <row r="26" spans="1:8" ht="24.95" customHeight="1" x14ac:dyDescent="0.15"/>
    <row r="27" spans="1:8" ht="24.95" customHeight="1" x14ac:dyDescent="0.15"/>
  </sheetData>
  <mergeCells count="11">
    <mergeCell ref="E21:F21"/>
    <mergeCell ref="E22:F22"/>
    <mergeCell ref="E23:F23"/>
    <mergeCell ref="E24:F24"/>
    <mergeCell ref="E25:F25"/>
    <mergeCell ref="E20:F20"/>
    <mergeCell ref="E15:F15"/>
    <mergeCell ref="E16:F16"/>
    <mergeCell ref="E17:F17"/>
    <mergeCell ref="E18:F18"/>
    <mergeCell ref="E19:F19"/>
  </mergeCells>
  <phoneticPr fontId="3"/>
  <dataValidations count="1">
    <dataValidation type="whole" allowBlank="1" showInputMessage="1" showErrorMessage="1" sqref="B4:AT13">
      <formula1>1</formula1>
      <formula2>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Layout" topLeftCell="A16" zoomScaleNormal="100" workbookViewId="0"/>
  </sheetViews>
  <sheetFormatPr defaultColWidth="9" defaultRowHeight="13.5" x14ac:dyDescent="0.15"/>
  <cols>
    <col min="1" max="15" width="7.625" customWidth="1"/>
  </cols>
  <sheetData>
    <row r="1" spans="1:8" ht="18" x14ac:dyDescent="0.15">
      <c r="A1" s="19" t="s">
        <v>45</v>
      </c>
      <c r="B1" s="17"/>
      <c r="C1" s="17"/>
      <c r="D1" s="17"/>
      <c r="E1" s="17"/>
    </row>
    <row r="2" spans="1:8" ht="14.25" x14ac:dyDescent="0.15">
      <c r="A2" s="17"/>
      <c r="B2" s="17"/>
      <c r="C2" s="17"/>
      <c r="D2" s="17"/>
      <c r="E2" s="17"/>
    </row>
    <row r="3" spans="1:8" ht="14.25" x14ac:dyDescent="0.15">
      <c r="A3" s="20"/>
      <c r="B3" s="17" t="s">
        <v>16</v>
      </c>
      <c r="C3" s="20" t="s">
        <v>17</v>
      </c>
      <c r="D3" s="20"/>
      <c r="E3" s="20"/>
      <c r="F3" s="16"/>
      <c r="G3" s="16"/>
      <c r="H3" s="16"/>
    </row>
    <row r="25" spans="1:11" ht="14.25" x14ac:dyDescent="0.15">
      <c r="A25" s="17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14.25" x14ac:dyDescent="0.15">
      <c r="A26" s="18"/>
      <c r="B26" s="23" t="s">
        <v>19</v>
      </c>
      <c r="C26" s="23" t="s">
        <v>20</v>
      </c>
      <c r="D26" s="23" t="s">
        <v>21</v>
      </c>
      <c r="E26" s="23" t="s">
        <v>22</v>
      </c>
      <c r="F26" s="23" t="s">
        <v>23</v>
      </c>
      <c r="G26" s="23" t="s">
        <v>24</v>
      </c>
      <c r="H26" s="23" t="s">
        <v>25</v>
      </c>
      <c r="I26" s="23" t="s">
        <v>26</v>
      </c>
      <c r="J26" s="23" t="s">
        <v>27</v>
      </c>
      <c r="K26" s="24" t="s">
        <v>28</v>
      </c>
    </row>
    <row r="27" spans="1:11" ht="14.1" customHeight="1" x14ac:dyDescent="0.15">
      <c r="A27" s="30" t="s">
        <v>35</v>
      </c>
      <c r="B27" s="26">
        <f>'１回目アンケート入力'!C16</f>
        <v>33.333333333333329</v>
      </c>
      <c r="C27" s="26">
        <f>'１回目アンケート入力'!G17</f>
        <v>33.333333333333329</v>
      </c>
      <c r="D27" s="26">
        <f>'１回目アンケート入力'!G18</f>
        <v>33.333333333333329</v>
      </c>
      <c r="E27" s="26">
        <f>'１回目アンケート入力'!G19</f>
        <v>33.333333333333329</v>
      </c>
      <c r="F27" s="26">
        <f>'１回目アンケート入力'!G20</f>
        <v>33.333333333333329</v>
      </c>
      <c r="G27" s="26">
        <f>'１回目アンケート入力'!C21</f>
        <v>33.333333333333329</v>
      </c>
      <c r="H27" s="26">
        <f>'１回目アンケート入力'!C22</f>
        <v>33.333333333333329</v>
      </c>
      <c r="I27" s="26">
        <f>'１回目アンケート入力'!C23</f>
        <v>33.333333333333329</v>
      </c>
      <c r="J27" s="26">
        <f>'１回目アンケート入力'!C24</f>
        <v>33.333333333333329</v>
      </c>
      <c r="K27" s="27">
        <f>'１回目アンケート入力'!C25</f>
        <v>33.333333333333329</v>
      </c>
    </row>
    <row r="28" spans="1:11" ht="20.25" customHeight="1" x14ac:dyDescent="0.15">
      <c r="A28" s="35" t="s">
        <v>36</v>
      </c>
      <c r="B28" s="28">
        <f>'２回目アンケート入力'!C16</f>
        <v>66.666666666666657</v>
      </c>
      <c r="C28" s="28">
        <f>'２回目アンケート入力'!C17</f>
        <v>66.666666666666657</v>
      </c>
      <c r="D28" s="28">
        <f>'２回目アンケート入力'!C18</f>
        <v>66.666666666666657</v>
      </c>
      <c r="E28" s="28">
        <f>'２回目アンケート入力'!C19</f>
        <v>66.666666666666657</v>
      </c>
      <c r="F28" s="28">
        <f>'２回目アンケート入力'!C20</f>
        <v>66.666666666666657</v>
      </c>
      <c r="G28" s="28">
        <f>'２回目アンケート入力'!C21</f>
        <v>66.666666666666657</v>
      </c>
      <c r="H28" s="28">
        <f>'２回目アンケート入力'!C22</f>
        <v>66.666666666666657</v>
      </c>
      <c r="I28" s="28">
        <f>'２回目アンケート入力'!C23</f>
        <v>66.666666666666657</v>
      </c>
      <c r="J28" s="28">
        <f>'２回目アンケート入力'!C24</f>
        <v>66.666666666666657</v>
      </c>
      <c r="K28" s="29">
        <f>'２回目アンケート入力'!C25</f>
        <v>66.666666666666657</v>
      </c>
    </row>
    <row r="29" spans="1:11" ht="20.25" customHeight="1" x14ac:dyDescent="0.15">
      <c r="A29" s="36" t="s">
        <v>37</v>
      </c>
      <c r="B29" s="21">
        <f>'３回目アンケート入力'!$H$16</f>
        <v>83.333333333333343</v>
      </c>
      <c r="C29" s="21">
        <f>'３回目アンケート入力'!$H$17</f>
        <v>83.333333333333343</v>
      </c>
      <c r="D29" s="21">
        <f>'３回目アンケート入力'!$H$18</f>
        <v>83.333333333333343</v>
      </c>
      <c r="E29" s="21">
        <f>'３回目アンケート入力'!$H$19</f>
        <v>83.333333333333343</v>
      </c>
      <c r="F29" s="21">
        <f>'３回目アンケート入力'!$H$20</f>
        <v>83.333333333333343</v>
      </c>
      <c r="G29" s="21">
        <f>'３回目アンケート入力'!$H$21</f>
        <v>83.333333333333343</v>
      </c>
      <c r="H29" s="21">
        <f>'３回目アンケート入力'!$H$22</f>
        <v>83.333333333333343</v>
      </c>
      <c r="I29" s="21">
        <f>'３回目アンケート入力'!$H$23</f>
        <v>83.333333333333343</v>
      </c>
      <c r="J29" s="21">
        <f>'３回目アンケート入力'!$H$24</f>
        <v>83.333333333333343</v>
      </c>
      <c r="K29" s="22">
        <f>'３回目アンケート入力'!$H$25</f>
        <v>83.333333333333343</v>
      </c>
    </row>
    <row r="61" spans="1:12" ht="18.75" x14ac:dyDescent="0.15">
      <c r="A61" s="31" t="s">
        <v>30</v>
      </c>
    </row>
    <row r="62" spans="1:12" ht="18.75" x14ac:dyDescent="0.15">
      <c r="A62" s="32" t="s">
        <v>29</v>
      </c>
    </row>
    <row r="63" spans="1:12" x14ac:dyDescent="0.1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x14ac:dyDescent="0.1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x14ac:dyDescent="0.1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x14ac:dyDescent="0.1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 x14ac:dyDescent="0.1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x14ac:dyDescent="0.1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x14ac:dyDescent="0.1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 x14ac:dyDescent="0.1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x14ac:dyDescent="0.1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x14ac:dyDescent="0.1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 x14ac:dyDescent="0.1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x14ac:dyDescent="0.1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 x14ac:dyDescent="0.1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81" spans="1:12" ht="18.75" x14ac:dyDescent="0.15">
      <c r="A81" s="32" t="s">
        <v>31</v>
      </c>
    </row>
    <row r="82" spans="1:12" x14ac:dyDescent="0.15">
      <c r="A82" s="46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</row>
    <row r="83" spans="1:12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</row>
    <row r="84" spans="1:12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</row>
    <row r="85" spans="1:12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1:12" x14ac:dyDescent="0.1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</row>
    <row r="87" spans="1:12" x14ac:dyDescent="0.1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</row>
    <row r="88" spans="1:12" x14ac:dyDescent="0.1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</row>
    <row r="89" spans="1:12" x14ac:dyDescent="0.1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</row>
    <row r="90" spans="1:12" x14ac:dyDescent="0.1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1:12" x14ac:dyDescent="0.1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1:12" x14ac:dyDescent="0.1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2" x14ac:dyDescent="0.1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</sheetData>
  <mergeCells count="2">
    <mergeCell ref="A63:L77"/>
    <mergeCell ref="A82:L93"/>
  </mergeCells>
  <phoneticPr fontId="3"/>
  <pageMargins left="0.82677165354330717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P25" sqref="AP25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１回目アンケート入力</vt:lpstr>
      <vt:lpstr>１回目プラニングシート</vt:lpstr>
      <vt:lpstr>２回目アンケート入力</vt:lpstr>
      <vt:lpstr>２回目プランニングシート</vt:lpstr>
      <vt:lpstr>３回目アンケート入力</vt:lpstr>
      <vt:lpstr>３回目プランニングシート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廣谷 陽輔</dc:creator>
  <cp:lastModifiedBy>Windows ユーザー</cp:lastModifiedBy>
  <cp:lastPrinted>2017-04-06T04:33:37Z</cp:lastPrinted>
  <dcterms:created xsi:type="dcterms:W3CDTF">2017-01-11T23:57:08Z</dcterms:created>
  <dcterms:modified xsi:type="dcterms:W3CDTF">2018-03-07T01:37:58Z</dcterms:modified>
</cp:coreProperties>
</file>